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emf" ContentType="image/x-emf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1\загальна папка\03_ВИКОНКОМ РІШЕННЯ\2025\червень 2025\1492 рішення\"/>
    </mc:Choice>
  </mc:AlternateContent>
  <bookViews>
    <workbookView xWindow="-120" yWindow="-120" windowWidth="29040" windowHeight="15840" tabRatio="794" activeTab="5"/>
  </bookViews>
  <sheets>
    <sheet name="Осн. фін. пок." sheetId="14" r:id="rId3"/>
    <sheet name="І. Інф. до звіт." sheetId="2" r:id="rId4"/>
    <sheet name="ІІ. Розр. з бюджетом" sheetId="19" r:id="rId5"/>
    <sheet name="ІІІ. Рух грош. коштів" sheetId="18" r:id="rId6"/>
    <sheet name="IV кап.інв. V кред." sheetId="3" r:id="rId7"/>
    <sheet name="VI-VII джер.кап.інв." sheetId="9" r:id="rId8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1">#N/A</definedName>
    <definedName name="_xlnm.Print_Area" localSheetId="0">'Осн. фін. пок.'!$A$1:$I$132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4" l="1"/>
</calcChain>
</file>

<file path=xl/sharedStrings.xml><?xml version="1.0" encoding="utf-8"?>
<sst xmlns="http://schemas.openxmlformats.org/spreadsheetml/2006/main" count="1005" uniqueCount="422">
  <si>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</si>
  <si>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</si>
  <si>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</si>
  <si>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</si>
  <si>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</si>
  <si>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</si>
  <si>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</si>
  <si>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-52"/>
      </rPr>
      <t xml:space="preserve"> </t>
    </r>
  </si>
  <si>
    <t>за СКОДУ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</si>
  <si>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</si>
  <si>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</si>
  <si>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</si>
  <si>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</si>
  <si>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</si>
  <si>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</si>
  <si>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</si>
  <si>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</si>
  <si>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</si>
  <si>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</si>
  <si>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</si>
  <si>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</si>
  <si>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</si>
  <si>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за ______________________________________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</si>
  <si>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</si>
  <si>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</si>
  <si>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</si>
  <si>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</si>
  <si>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</si>
  <si>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</si>
  <si>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</si>
  <si>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</si>
  <si>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</si>
  <si>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</si>
  <si>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</si>
  <si>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</si>
  <si>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</si>
  <si>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</si>
  <si>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</si>
  <si>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</si>
  <si>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</si>
  <si>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</si>
  <si>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</si>
  <si>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</si>
  <si>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</si>
  <si>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</si>
  <si>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</si>
  <si>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</si>
  <si>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</si>
  <si>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</si>
  <si>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</si>
  <si>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</si>
  <si>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</si>
  <si>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x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</si>
  <si>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</si>
  <si>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</si>
  <si>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</si>
  <si>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</si>
  <si>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</si>
  <si>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</si>
  <si>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</si>
  <si>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</si>
  <si>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</si>
  <si>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</si>
  <si>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</si>
  <si>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</si>
  <si>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</si>
  <si>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</si>
  <si>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</si>
  <si>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</si>
  <si>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</si>
  <si>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</si>
  <si>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</si>
  <si>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</si>
  <si>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</si>
  <si>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</si>
  <si>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</si>
  <si>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</si>
  <si>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</si>
  <si>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</si>
  <si>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</si>
  <si>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</si>
  <si>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</si>
  <si>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</si>
  <si>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</si>
  <si>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</si>
  <si>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</si>
  <si>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</si>
  <si>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</si>
  <si>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</si>
  <si>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</si>
  <si>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</si>
  <si>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</si>
  <si>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</si>
  <si>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</si>
  <si>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</si>
  <si>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</si>
  <si>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</si>
  <si>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</si>
  <si>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</si>
  <si>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</si>
  <si>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</si>
  <si>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</si>
  <si>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</si>
  <si>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</si>
  <si>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</si>
  <si>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</si>
  <si>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</si>
  <si>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</si>
  <si>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</si>
  <si>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</si>
  <si>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-52"/>
      </rPr>
      <t>(штатних працівників, зовнішніх сумісників та працівників, які працюють за цивільно-правовими договорам</t>
    </r>
    <r>
      <rPr>
        <b/>
        <sz val="14"/>
        <rFont val="Times New Roman"/>
        <family val="1"/>
        <charset val="-52"/>
      </rPr>
      <t>и),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</si>
  <si>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</si>
  <si>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</si>
  <si>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</si>
  <si>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</si>
  <si>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</si>
  <si>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</si>
  <si>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</si>
  <si>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</si>
  <si>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</si>
  <si>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</si>
  <si>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</si>
  <si>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</si>
  <si>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</si>
  <si>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</si>
  <si>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</si>
  <si>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</si>
  <si>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</si>
  <si>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</si>
  <si>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</si>
  <si>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</si>
  <si>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</si>
  <si>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</si>
  <si>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</si>
  <si>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</si>
  <si>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</si>
  <si>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</si>
  <si>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</si>
  <si>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</si>
  <si>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</si>
  <si>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</si>
  <si>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</si>
  <si>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</si>
  <si>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</si>
  <si>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</si>
  <si>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</si>
  <si>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</si>
  <si>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r>
      <t>Керівник</t>
    </r>
    <r>
      <rPr>
        <sz val="14"/>
        <rFont val="Times New Roman"/>
        <family val="1"/>
        <charset val="-52"/>
      </rPr>
      <t xml:space="preserve">   _____________________________________</t>
    </r>
  </si>
  <si>
    <t>_____________________________</t>
  </si>
  <si>
    <t xml:space="preserve">Власне ім'я ПРІЗВИЩЕ </t>
  </si>
  <si>
    <t xml:space="preserve">                                                 (посада)</t>
  </si>
  <si>
    <t>(підпис)</t>
  </si>
  <si>
    <t>І. Інформація</t>
  </si>
  <si>
    <t>до звіту про виконання фінансового плану за ___________ (квартал, рік)</t>
  </si>
  <si>
    <t>Усього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</si>
  <si>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</si>
  <si>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</si>
  <si>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</si>
  <si>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</si>
  <si>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</si>
  <si>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</si>
  <si>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</si>
  <si>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</si>
  <si>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</si>
  <si>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</si>
  <si>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</si>
  <si>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</si>
  <si>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</si>
  <si>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</si>
  <si>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</si>
  <si>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</si>
  <si>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</si>
  <si>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</si>
  <si>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</si>
  <si>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</si>
  <si>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</si>
  <si>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</si>
  <si>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</si>
  <si>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</si>
  <si>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</si>
  <si>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</si>
  <si>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</si>
  <si>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</si>
  <si>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</si>
  <si>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</si>
  <si>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</si>
  <si>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</si>
  <si>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</si>
  <si>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</si>
  <si>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</si>
  <si>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</si>
  <si>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</si>
  <si>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</si>
  <si>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</si>
  <si>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</si>
  <si>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</si>
  <si>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</si>
  <si>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</si>
  <si>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</si>
  <si>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</si>
  <si>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</si>
  <si>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</si>
  <si>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</si>
  <si>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</si>
  <si>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</si>
  <si>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</si>
  <si>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</si>
  <si>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</si>
  <si>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</si>
  <si>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</si>
  <si>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</si>
  <si>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</si>
  <si>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</si>
  <si>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</si>
  <si>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</si>
  <si>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</si>
  <si>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</si>
  <si>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</si>
  <si>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</si>
  <si>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</si>
  <si>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</si>
  <si>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</si>
  <si>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</si>
  <si>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</si>
  <si>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</si>
  <si>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</si>
  <si>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</si>
  <si>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</si>
  <si>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</si>
  <si>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</si>
  <si>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</si>
  <si>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</si>
  <si>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-52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</si>
  <si>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</si>
  <si>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</si>
  <si>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</si>
  <si>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</si>
  <si>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</si>
  <si>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</si>
  <si>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r>
      <t xml:space="preserve">Керівник </t>
    </r>
    <r>
      <rPr>
        <sz val="14"/>
        <rFont val="Times New Roman"/>
        <family val="1"/>
        <charset val="-52"/>
      </rPr>
      <t>_____________________________________</t>
    </r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</si>
  <si>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</si>
  <si>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</si>
  <si>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</si>
  <si>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</si>
  <si>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</si>
  <si>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</si>
  <si>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</si>
  <si>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</si>
  <si>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</si>
  <si>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</si>
  <si>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</si>
  <si>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</si>
  <si>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</si>
  <si>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</si>
  <si>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</si>
  <si>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</si>
  <si>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</si>
  <si>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</si>
  <si>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</si>
  <si>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</si>
  <si>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</si>
  <si>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</si>
  <si>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</si>
  <si>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</si>
  <si>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</si>
  <si>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</si>
  <si>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</si>
  <si>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</si>
  <si>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</si>
  <si>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</si>
  <si>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</si>
  <si>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</si>
  <si>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</si>
  <si>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</si>
  <si>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</si>
  <si>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</si>
  <si>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</si>
  <si>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</si>
  <si>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</si>
  <si>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</si>
  <si>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</si>
  <si>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</si>
  <si>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</si>
  <si>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</si>
  <si>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</si>
  <si>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</si>
  <si>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</si>
  <si>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</si>
  <si>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</si>
  <si>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</si>
  <si>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</si>
  <si>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</si>
  <si>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</si>
  <si>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</si>
  <si>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</si>
  <si>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</si>
  <si>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</si>
  <si>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</si>
  <si>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</si>
  <si>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</si>
  <si>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</si>
  <si>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</si>
  <si>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</si>
  <si>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</si>
  <si>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</si>
  <si>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</si>
  <si>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</si>
  <si>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</si>
  <si>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</si>
  <si>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</si>
  <si>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</si>
  <si>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</si>
  <si>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</si>
  <si>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</si>
  <si>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</si>
  <si>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</si>
  <si>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</si>
  <si>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</si>
  <si>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</si>
  <si>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</si>
  <si>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</si>
  <si>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</si>
  <si>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</si>
  <si>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</si>
  <si>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</si>
  <si>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</si>
  <si>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</si>
  <si>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</si>
  <si>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</si>
  <si>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</si>
  <si>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</si>
  <si>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</si>
  <si>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</si>
  <si>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</si>
  <si>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</si>
  <si>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</si>
  <si>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</si>
  <si>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</si>
  <si>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</si>
  <si>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</si>
  <si>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</si>
  <si>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</si>
  <si>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</si>
  <si>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</si>
  <si>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</si>
  <si>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</si>
  <si>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</si>
  <si>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</si>
  <si>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</si>
  <si>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</si>
  <si>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</si>
  <si>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</si>
  <si>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r>
      <t xml:space="preserve">Керівник </t>
    </r>
    <r>
      <rPr>
        <sz val="14"/>
        <rFont val="Times New Roman"/>
        <family val="1"/>
        <charset val="-52"/>
      </rPr>
      <t>______________________________</t>
    </r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</si>
  <si>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</si>
  <si>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</si>
  <si>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</si>
  <si>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</si>
  <si>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</si>
  <si>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</si>
  <si>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</si>
  <si>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</si>
  <si>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</si>
  <si>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</si>
  <si>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</si>
  <si>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</si>
  <si>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</si>
  <si>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</si>
  <si>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</si>
  <si>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</si>
  <si>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</si>
  <si>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</si>
  <si>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</si>
  <si>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</si>
  <si>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</si>
  <si>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</si>
  <si>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</si>
  <si>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</si>
  <si>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</si>
  <si>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</si>
  <si>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</si>
  <si>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</si>
  <si>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</si>
  <si>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</si>
  <si>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</si>
  <si>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</si>
  <si>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</si>
  <si>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</si>
  <si>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</si>
  <si>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</si>
  <si>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</si>
  <si>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</si>
  <si>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</si>
  <si>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</si>
  <si>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</si>
  <si>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</si>
  <si>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</si>
  <si>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</si>
  <si>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</si>
  <si>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</si>
  <si>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r>
      <t xml:space="preserve">Керівник </t>
    </r>
    <r>
      <rPr>
        <b/>
        <u val="single"/>
        <sz val="14"/>
        <rFont val="Times New Roman"/>
        <family val="1"/>
        <charset val="-52"/>
      </rPr>
      <t xml:space="preserve">___________________________________________ </t>
    </r>
  </si>
  <si>
    <t>__________________________________________________</t>
  </si>
  <si>
    <t>(посада)</t>
  </si>
  <si>
    <t>VI. Кредитна політика**</t>
  </si>
  <si>
    <t>ІV. Коефіцієнтний аналіз**</t>
  </si>
  <si>
    <t>** комунальні неприбуткові підприємства не заповнюють</t>
  </si>
  <si>
    <t>1. Формування фінансових результатів</t>
  </si>
  <si>
    <t>рентна плата (інші податки і збори)</t>
  </si>
  <si>
    <t>до місцевого бюджету  ( 50% від чистого прибутку)</t>
  </si>
  <si>
    <t>Інші цілі (розшифрувати)   (покриття збитків минулих років)</t>
  </si>
  <si>
    <t>1072а</t>
  </si>
  <si>
    <t>'дохід з місцевого бюджету за програмою підтримки</t>
  </si>
  <si>
    <t>1072</t>
  </si>
  <si>
    <t>дохід з місцевого бюджету за цільовими програмами</t>
  </si>
  <si>
    <t>інші податки та збори (розшифрувати) (відрахування частини прибутку, яка підлягає зарахуванню до загального фонду міського бюджету)</t>
  </si>
  <si>
    <r>
      <t>інші податки, збори та платежі (розшифрувати)</t>
    </r>
    <r>
      <rPr>
        <sz val="14"/>
        <color rgb="FF0070C0"/>
        <rFont val="Times New Roman"/>
        <family val="1"/>
        <charset val="-52"/>
      </rPr>
      <t xml:space="preserve"> </t>
    </r>
    <r>
      <rPr>
        <sz val="14"/>
        <rFont val="Times New Roman"/>
        <family val="1"/>
        <charset val="-52"/>
      </rPr>
      <t xml:space="preserve"> (військовий збір)</t>
    </r>
  </si>
  <si>
    <t xml:space="preserve">до Порядку складання, затвердження та контролю виконання фінансових планів </t>
  </si>
  <si>
    <t>комунальних підприємств Бучанської міської ради</t>
  </si>
  <si>
    <t>Додаток 3</t>
  </si>
  <si>
    <t xml:space="preserve">ЗАТВЕРДЖЕНО  </t>
  </si>
  <si>
    <t>Рішенням Виконавчого комітету Бучанської міської ради</t>
  </si>
  <si>
    <t>(найменування органу, яким затверджено фінансовий план)</t>
  </si>
  <si>
    <t>від     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</si>
</sst>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_);_(@_)"/>
    <numFmt numFmtId="179" formatCode="_(* #,##0.00_);_(* \(#,##0.00\);_(* &quot;-&quot;_);_(@_)"/>
  </numFmts>
  <fonts count="77">
    <font>
      <sz val="10"/>
      <name val="Arial Cyr"/>
      <family val="2"/>
      <charset val="-52"/>
    </font>
    <font>
      <sz val="10"/>
      <color theme="1"/>
      <name val="Arial"/>
      <family val="2"/>
    </font>
    <font>
      <sz val="11"/>
      <color indexed="8"/>
      <name val="Calibri"/>
      <family val="2"/>
      <charset val="-52"/>
    </font>
    <font>
      <sz val="8"/>
      <name val="Arial Cyr"/>
      <family val="2"/>
      <charset val="-52"/>
    </font>
    <font>
      <b/>
      <sz val="14"/>
      <name val="Times New Roman"/>
      <family val="1"/>
      <charset val="-52"/>
    </font>
    <font>
      <sz val="14"/>
      <name val="Times New Roman"/>
      <family val="1"/>
      <charset val="-52"/>
    </font>
    <font>
      <u val="single"/>
      <sz val="14"/>
      <name val="Times New Roman"/>
      <family val="1"/>
      <charset val="-52"/>
    </font>
    <font>
      <i/>
      <sz val="14"/>
      <name val="Times New Roman"/>
      <family val="1"/>
      <charset val="-52"/>
    </font>
    <font>
      <b/>
      <i/>
      <sz val="14"/>
      <name val="Times New Roman"/>
      <family val="1"/>
      <charset val="-52"/>
    </font>
    <font>
      <sz val="8"/>
      <name val="Arial"/>
      <family val="2"/>
    </font>
    <font>
      <sz val="10"/>
      <name val="Times New Roman"/>
      <family val="1"/>
      <charset val="-52"/>
    </font>
    <font>
      <sz val="10"/>
      <name val="Arial"/>
      <family val="2"/>
      <charset val="-52"/>
    </font>
    <font>
      <sz val="14"/>
      <name val="Arial Cyr"/>
      <family val="2"/>
      <charset val="-52"/>
    </font>
    <font>
      <sz val="11"/>
      <color indexed="9"/>
      <name val="Calibri"/>
      <family val="2"/>
      <charset val="-52"/>
    </font>
    <font>
      <sz val="11"/>
      <color indexed="62"/>
      <name val="Calibri"/>
      <family val="2"/>
      <charset val="-52"/>
    </font>
    <font>
      <b/>
      <sz val="11"/>
      <color indexed="63"/>
      <name val="Calibri"/>
      <family val="2"/>
      <charset val="-52"/>
    </font>
    <font>
      <b/>
      <sz val="11"/>
      <color indexed="52"/>
      <name val="Calibri"/>
      <family val="2"/>
      <charset val="-52"/>
    </font>
    <font>
      <b/>
      <sz val="15"/>
      <color indexed="56"/>
      <name val="Calibri"/>
      <family val="2"/>
      <charset val="-52"/>
    </font>
    <font>
      <b/>
      <sz val="13"/>
      <color indexed="56"/>
      <name val="Calibri"/>
      <family val="2"/>
      <charset val="-52"/>
    </font>
    <font>
      <b/>
      <sz val="11"/>
      <color indexed="56"/>
      <name val="Calibri"/>
      <family val="2"/>
      <charset val="-52"/>
    </font>
    <font>
      <b/>
      <sz val="11"/>
      <color indexed="8"/>
      <name val="Calibri"/>
      <family val="2"/>
      <charset val="-52"/>
    </font>
    <font>
      <b/>
      <sz val="11"/>
      <color indexed="9"/>
      <name val="Calibri"/>
      <family val="2"/>
      <charset val="-52"/>
    </font>
    <font>
      <b/>
      <sz val="18"/>
      <color indexed="56"/>
      <name val="Cambria"/>
      <family val="2"/>
      <charset val="-52"/>
    </font>
    <font>
      <sz val="11"/>
      <color indexed="60"/>
      <name val="Calibri"/>
      <family val="2"/>
      <charset val="-52"/>
    </font>
    <font>
      <sz val="11"/>
      <color indexed="20"/>
      <name val="Calibri"/>
      <family val="2"/>
      <charset val="-52"/>
    </font>
    <font>
      <i/>
      <sz val="11"/>
      <color indexed="23"/>
      <name val="Calibri"/>
      <family val="2"/>
      <charset val="-52"/>
    </font>
    <font>
      <sz val="11"/>
      <color indexed="52"/>
      <name val="Calibri"/>
      <family val="2"/>
      <charset val="-52"/>
    </font>
    <font>
      <sz val="11"/>
      <color indexed="10"/>
      <name val="Calibri"/>
      <family val="2"/>
      <charset val="-52"/>
    </font>
    <font>
      <sz val="11"/>
      <color indexed="17"/>
      <name val="Calibri"/>
      <family val="2"/>
      <charset val="-52"/>
    </font>
    <font>
      <sz val="10"/>
      <name val="Helv"/>
      <family val="2"/>
      <charset val="-52"/>
    </font>
    <font>
      <sz val="11"/>
      <color indexed="8"/>
      <name val="Arial Cyr"/>
      <family val="2"/>
      <charset val="-52"/>
    </font>
    <font>
      <sz val="11"/>
      <color indexed="9"/>
      <name val="Arial Cyr"/>
      <family val="2"/>
      <charset val="-52"/>
    </font>
    <font>
      <b/>
      <sz val="12"/>
      <name val="Arial"/>
      <family val="2"/>
      <charset val="-52"/>
    </font>
    <font>
      <sz val="10"/>
      <name val="FreeSet"/>
      <family val="2"/>
    </font>
    <font>
      <u val="single"/>
      <sz val="10"/>
      <color indexed="12"/>
      <name val="Arial"/>
      <family val="2"/>
      <charset val="-52"/>
    </font>
    <font>
      <b/>
      <sz val="14"/>
      <name val="Arial"/>
      <family val="2"/>
      <charset val="-52"/>
    </font>
    <font>
      <b/>
      <sz val="12"/>
      <color indexed="9"/>
      <name val="Arial"/>
      <family val="2"/>
      <charset val="-52"/>
    </font>
    <font>
      <b/>
      <i/>
      <sz val="14"/>
      <name val="Arial"/>
      <family val="2"/>
      <charset val="-52"/>
    </font>
    <font>
      <b/>
      <i/>
      <sz val="14"/>
      <color indexed="9"/>
      <name val="Arial"/>
      <family val="2"/>
      <charset val="-52"/>
    </font>
    <font>
      <b/>
      <i/>
      <sz val="12"/>
      <color indexed="9"/>
      <name val="Arial"/>
      <family val="2"/>
      <charset val="-52"/>
    </font>
    <font>
      <b/>
      <sz val="11"/>
      <name val="Arial"/>
      <family val="2"/>
      <charset val="-52"/>
    </font>
    <font>
      <b/>
      <sz val="11"/>
      <color indexed="9"/>
      <name val="Arial"/>
      <family val="2"/>
      <charset val="-52"/>
    </font>
    <font>
      <sz val="12"/>
      <color indexed="9"/>
      <name val="Bookman Old Style"/>
      <family val="1"/>
      <charset val="-52"/>
    </font>
    <font>
      <sz val="11"/>
      <name val="Arial"/>
      <family val="2"/>
      <charset val="-52"/>
    </font>
    <font>
      <sz val="11"/>
      <color indexed="9"/>
      <name val="Arial"/>
      <family val="2"/>
      <charset val="-52"/>
    </font>
    <font>
      <i/>
      <sz val="11"/>
      <name val="Arial"/>
      <family val="2"/>
      <charset val="-52"/>
    </font>
    <font>
      <b/>
      <i/>
      <sz val="11"/>
      <color indexed="9"/>
      <name val="Arial"/>
      <family val="2"/>
      <charset val="-52"/>
    </font>
    <font>
      <b/>
      <sz val="10"/>
      <name val="Arial"/>
      <family val="2"/>
      <charset val="-52"/>
    </font>
    <font>
      <sz val="11"/>
      <color indexed="62"/>
      <name val="Arial Cyr"/>
      <family val="2"/>
      <charset val="-52"/>
    </font>
    <font>
      <b/>
      <sz val="11"/>
      <color indexed="63"/>
      <name val="Arial Cyr"/>
      <family val="2"/>
      <charset val="-52"/>
    </font>
    <font>
      <b/>
      <sz val="11"/>
      <color indexed="52"/>
      <name val="Arial Cyr"/>
      <family val="2"/>
      <charset val="-52"/>
    </font>
    <font>
      <b/>
      <sz val="15"/>
      <color indexed="56"/>
      <name val="Arial Cyr"/>
      <family val="2"/>
      <charset val="-52"/>
    </font>
    <font>
      <b/>
      <sz val="13"/>
      <color indexed="56"/>
      <name val="Arial Cyr"/>
      <family val="2"/>
      <charset val="-52"/>
    </font>
    <font>
      <b/>
      <sz val="11"/>
      <color indexed="56"/>
      <name val="Arial Cyr"/>
      <family val="2"/>
      <charset val="-52"/>
    </font>
    <font>
      <b/>
      <sz val="11"/>
      <color indexed="8"/>
      <name val="Arial Cyr"/>
      <family val="2"/>
      <charset val="-52"/>
    </font>
    <font>
      <b/>
      <sz val="11"/>
      <color indexed="9"/>
      <name val="Arial Cyr"/>
      <family val="2"/>
      <charset val="-52"/>
    </font>
    <font>
      <sz val="11"/>
      <color indexed="60"/>
      <name val="Arial Cyr"/>
      <family val="2"/>
      <charset val="-52"/>
    </font>
    <font>
      <sz val="11"/>
      <color indexed="20"/>
      <name val="Arial Cyr"/>
      <family val="2"/>
      <charset val="-52"/>
    </font>
    <font>
      <i/>
      <sz val="11"/>
      <color indexed="23"/>
      <name val="Arial Cyr"/>
      <family val="2"/>
      <charset val="-52"/>
    </font>
    <font>
      <sz val="12"/>
      <name val="Arial Cyr"/>
      <family val="2"/>
      <charset val="-52"/>
    </font>
    <font>
      <sz val="11"/>
      <color indexed="52"/>
      <name val="Arial Cyr"/>
      <family val="2"/>
      <charset val="-52"/>
    </font>
    <font>
      <sz val="11"/>
      <color indexed="10"/>
      <name val="Arial Cyr"/>
      <family val="2"/>
      <charset val="-52"/>
    </font>
    <font>
      <sz val="12"/>
      <name val="Journal"/>
      <family val="2"/>
    </font>
    <font>
      <sz val="11"/>
      <color indexed="17"/>
      <name val="Arial Cyr"/>
      <family val="2"/>
      <charset val="-52"/>
    </font>
    <font>
      <sz val="10"/>
      <name val="Tahoma"/>
      <family val="2"/>
      <charset val="-52"/>
    </font>
    <font>
      <sz val="10"/>
      <name val="Petersburg"/>
      <family val="2"/>
    </font>
    <font>
      <b/>
      <u val="single"/>
      <sz val="14"/>
      <name val="Times New Roman"/>
      <family val="1"/>
      <charset val="-52"/>
    </font>
    <font>
      <sz val="11"/>
      <color theme="1"/>
      <name val="Calibri"/>
      <family val="2"/>
      <charset val="-52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-52"/>
    </font>
    <font>
      <sz val="14"/>
      <color rgb="FF00B050"/>
      <name val="Times New Roman"/>
      <family val="1"/>
      <charset val="-52"/>
    </font>
    <font>
      <sz val="14"/>
      <color rgb="FF0070C0"/>
      <name val="Times New Roman"/>
      <family val="1"/>
      <charset val="-52"/>
    </font>
    <font>
      <b/>
      <sz val="20"/>
      <name val="Times New Roman"/>
      <family val="1"/>
      <charset val="-52"/>
    </font>
    <font>
      <b/>
      <sz val="14"/>
      <color rgb="FF00B050"/>
      <name val="Times New Roman"/>
      <family val="1"/>
      <charset val="-52"/>
    </font>
    <font>
      <b/>
      <sz val="14"/>
      <color theme="1"/>
      <name val="Times New Roman"/>
      <family val="1"/>
      <charset val="-52"/>
    </font>
    <font>
      <sz val="12"/>
      <color theme="1"/>
      <name val="Times New Roman"/>
      <family val="1"/>
      <charset val="-52"/>
    </font>
    <font>
      <b/>
      <sz val="14"/>
      <color rgb="FFFF0000"/>
      <name val="Times New Roman"/>
      <family val="1"/>
      <charset val="-5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00102615356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double">
        <color indexed="52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/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/>
      <bottom style="thin">
        <color auto="1"/>
      </bottom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/>
      <right/>
      <top/>
      <bottom style="medium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/>
    </border>
    <border>
      <left style="medium">
        <color auto="1"/>
      </left>
      <right style="thin">
        <color auto="1"/>
      </right>
      <top style="thin">
        <color auto="1"/>
      </top>
      <bottom/>
    </border>
    <border>
      <left/>
      <right/>
      <top style="thin">
        <color auto="1"/>
      </top>
      <bottom/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/>
      <right/>
      <top style="medium">
        <color auto="1"/>
      </top>
      <bottom style="medium">
        <color auto="1"/>
      </bottom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/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/>
      <right style="medium">
        <color auto="1"/>
      </right>
      <top style="thin">
        <color auto="1"/>
      </top>
      <bottom style="thin">
        <color auto="1"/>
      </bottom>
    </border>
  </borders>
  <cellStyleXfs count="37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0" fillId="2" borderId="0" applyNumberFormat="0" applyBorder="0" applyAlignment="0" applyProtection="0"/>
    <xf numFmtId="0" fontId="2" fillId="2" borderId="0" applyNumberFormat="0" applyBorder="0" applyAlignment="0" applyProtection="0"/>
    <xf numFmtId="0" fontId="30" fillId="3" borderId="0" applyNumberFormat="0" applyBorder="0" applyAlignment="0" applyProtection="0"/>
    <xf numFmtId="0" fontId="2" fillId="3" borderId="0" applyNumberFormat="0" applyBorder="0" applyAlignment="0" applyProtection="0"/>
    <xf numFmtId="0" fontId="30" fillId="4" borderId="0" applyNumberFormat="0" applyBorder="0" applyAlignment="0" applyProtection="0"/>
    <xf numFmtId="0" fontId="2" fillId="4" borderId="0" applyNumberFormat="0" applyBorder="0" applyAlignment="0" applyProtection="0"/>
    <xf numFmtId="0" fontId="30" fillId="5" borderId="0" applyNumberFormat="0" applyBorder="0" applyAlignment="0" applyProtection="0"/>
    <xf numFmtId="0" fontId="2" fillId="5" borderId="0" applyNumberFormat="0" applyBorder="0" applyAlignment="0" applyProtection="0"/>
    <xf numFmtId="0" fontId="30" fillId="6" borderId="0" applyNumberFormat="0" applyBorder="0" applyAlignment="0" applyProtection="0"/>
    <xf numFmtId="0" fontId="2" fillId="6" borderId="0" applyNumberFormat="0" applyBorder="0" applyAlignment="0" applyProtection="0"/>
    <xf numFmtId="0" fontId="30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0" fillId="8" borderId="0" applyNumberFormat="0" applyBorder="0" applyAlignment="0" applyProtection="0"/>
    <xf numFmtId="0" fontId="2" fillId="8" borderId="0" applyNumberFormat="0" applyBorder="0" applyAlignment="0" applyProtection="0"/>
    <xf numFmtId="0" fontId="30" fillId="9" borderId="0" applyNumberFormat="0" applyBorder="0" applyAlignment="0" applyProtection="0"/>
    <xf numFmtId="0" fontId="2" fillId="9" borderId="0" applyNumberFormat="0" applyBorder="0" applyAlignment="0" applyProtection="0"/>
    <xf numFmtId="0" fontId="30" fillId="10" borderId="0" applyNumberFormat="0" applyBorder="0" applyAlignment="0" applyProtection="0"/>
    <xf numFmtId="0" fontId="2" fillId="10" borderId="0" applyNumberFormat="0" applyBorder="0" applyAlignment="0" applyProtection="0"/>
    <xf numFmtId="0" fontId="30" fillId="5" borderId="0" applyNumberFormat="0" applyBorder="0" applyAlignment="0" applyProtection="0"/>
    <xf numFmtId="0" fontId="2" fillId="5" borderId="0" applyNumberFormat="0" applyBorder="0" applyAlignment="0" applyProtection="0"/>
    <xf numFmtId="0" fontId="30" fillId="8" borderId="0" applyNumberFormat="0" applyBorder="0" applyAlignment="0" applyProtection="0"/>
    <xf numFmtId="0" fontId="2" fillId="8" borderId="0" applyNumberFormat="0" applyBorder="0" applyAlignment="0" applyProtection="0"/>
    <xf numFmtId="0" fontId="30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1" fillId="12" borderId="0" applyNumberFormat="0" applyBorder="0" applyAlignment="0" applyProtection="0"/>
    <xf numFmtId="0" fontId="13" fillId="12" borderId="0" applyNumberFormat="0" applyBorder="0" applyAlignment="0" applyProtection="0"/>
    <xf numFmtId="0" fontId="31" fillId="9" borderId="0" applyNumberFormat="0" applyBorder="0" applyAlignment="0" applyProtection="0"/>
    <xf numFmtId="0" fontId="13" fillId="9" borderId="0" applyNumberFormat="0" applyBorder="0" applyAlignment="0" applyProtection="0"/>
    <xf numFmtId="0" fontId="31" fillId="10" borderId="0" applyNumberFormat="0" applyBorder="0" applyAlignment="0" applyProtection="0"/>
    <xf numFmtId="0" fontId="13" fillId="10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3" borderId="0" applyNumberFormat="0" applyBorder="0" applyAlignment="0" applyProtection="0"/>
    <xf numFmtId="0" fontId="16" fillId="20" borderId="1" applyNumberFormat="0" applyAlignment="0" applyProtection="0"/>
    <xf numFmtId="0" fontId="21" fillId="21" borderId="2" applyNumberFormat="0" applyAlignment="0" applyProtection="0"/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5" fillId="0" borderId="0" applyNumberFormat="0" applyFill="0" applyBorder="0" applyAlignment="0" applyProtection="0"/>
    <xf numFmtId="174" fontId="33" fillId="0" borderId="0">
      <alignment/>
      <protection/>
    </xf>
    <xf numFmtId="0" fontId="28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4" fillId="0" borderId="0" applyNumberFormat="0" applyFill="0" applyBorder="0">
      <alignment/>
      <protection locked="0"/>
    </xf>
    <xf numFmtId="0" fontId="14" fillId="7" borderId="1" applyNumberFormat="0" applyAlignment="0" applyProtection="0"/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/>
    </xf>
    <xf numFmtId="0" fontId="11" fillId="0" borderId="0" applyNumberFormat="0" applyFont="0">
      <alignment/>
      <protection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0" fontId="11" fillId="0" borderId="0" applyNumberFormat="0" applyFont="0">
      <alignment/>
      <protection locked="0"/>
    </xf>
    <xf numFmtId="49" fontId="35" fillId="22" borderId="7">
      <alignment horizontal="left" vertical="center"/>
      <protection locked="0"/>
    </xf>
    <xf numFmtId="49" fontId="35" fillId="22" borderId="7">
      <alignment horizontal="left" vertical="center"/>
      <protection/>
    </xf>
    <xf numFmtId="4" fontId="35" fillId="22" borderId="7">
      <alignment horizontal="right" vertical="center"/>
      <protection locked="0"/>
    </xf>
    <xf numFmtId="4" fontId="35" fillId="22" borderId="7">
      <alignment horizontal="right" vertical="center"/>
      <protection/>
    </xf>
    <xf numFmtId="4" fontId="36" fillId="22" borderId="7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  <protection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  <protection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  <protection/>
    </xf>
    <xf numFmtId="4" fontId="39" fillId="22" borderId="3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  <protection/>
    </xf>
    <xf numFmtId="49" fontId="32" fillId="22" borderId="3">
      <alignment horizontal="left" vertical="center"/>
      <protection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  <protection/>
    </xf>
    <xf numFmtId="4" fontId="32" fillId="22" borderId="3">
      <alignment horizontal="right" vertical="center"/>
      <protection/>
    </xf>
    <xf numFmtId="4" fontId="36" fillId="22" borderId="3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  <protection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  <protection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  <protection/>
    </xf>
    <xf numFmtId="4" fontId="42" fillId="22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  <protection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  <protection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  <protection/>
    </xf>
    <xf numFmtId="4" fontId="44" fillId="0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  <protection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  <protection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  <protection/>
    </xf>
    <xf numFmtId="49" fontId="43" fillId="0" borderId="3">
      <alignment horizontal="left" vertical="center"/>
      <protection locked="0"/>
    </xf>
    <xf numFmtId="49" fontId="44" fillId="0" borderId="3">
      <alignment horizontal="left" vertical="center"/>
      <protection locked="0"/>
    </xf>
    <xf numFmtId="4" fontId="43" fillId="0" borderId="3">
      <alignment horizontal="right" vertical="center"/>
      <protection locked="0"/>
    </xf>
    <xf numFmtId="0" fontId="26" fillId="0" borderId="8" applyNumberFormat="0" applyFill="0" applyAlignment="0" applyProtection="0"/>
    <xf numFmtId="0" fontId="23" fillId="23" borderId="0" applyNumberFormat="0" applyBorder="0" applyAlignment="0" applyProtection="0"/>
    <xf numFmtId="0" fontId="11" fillId="0" borderId="0">
      <alignment/>
      <protection/>
    </xf>
    <xf numFmtId="0" fontId="11" fillId="8" borderId="0" applyNumberFormat="0" applyFill="0">
      <alignment/>
      <protection locked="0"/>
    </xf>
    <xf numFmtId="0" fontId="0" fillId="24" borderId="9" applyNumberFormat="0" applyFont="0" applyAlignment="0" applyProtection="0"/>
    <xf numFmtId="4" fontId="47" fillId="7" borderId="3">
      <alignment horizontal="right" vertical="center"/>
      <protection locked="0"/>
    </xf>
    <xf numFmtId="4" fontId="47" fillId="25" borderId="3">
      <alignment horizontal="right" vertical="center"/>
      <protection locked="0"/>
    </xf>
    <xf numFmtId="4" fontId="47" fillId="20" borderId="3">
      <alignment horizontal="right" vertical="center"/>
      <protection locked="0"/>
    </xf>
    <xf numFmtId="0" fontId="15" fillId="20" borderId="10" applyNumberFormat="0" applyAlignment="0" applyProtection="0"/>
    <xf numFmtId="49" fontId="32" fillId="0" borderId="3">
      <alignment horizontal="left" vertical="center" wrapText="1"/>
      <protection locked="0"/>
    </xf>
    <xf numFmtId="49" fontId="32" fillId="0" borderId="3">
      <alignment horizontal="left" vertical="center" wrapText="1"/>
      <protection locked="0"/>
    </xf>
    <xf numFmtId="0" fontId="22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13" fillId="16" borderId="0" applyNumberFormat="0" applyBorder="0" applyAlignment="0" applyProtection="0"/>
    <xf numFmtId="0" fontId="31" fillId="17" borderId="0" applyNumberFormat="0" applyBorder="0" applyAlignment="0" applyProtection="0"/>
    <xf numFmtId="0" fontId="13" fillId="17" borderId="0" applyNumberFormat="0" applyBorder="0" applyAlignment="0" applyProtection="0"/>
    <xf numFmtId="0" fontId="31" fillId="18" borderId="0" applyNumberFormat="0" applyBorder="0" applyAlignment="0" applyProtection="0"/>
    <xf numFmtId="0" fontId="13" fillId="18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9" borderId="0" applyNumberFormat="0" applyBorder="0" applyAlignment="0" applyProtection="0"/>
    <xf numFmtId="0" fontId="13" fillId="19" borderId="0" applyNumberFormat="0" applyBorder="0" applyAlignment="0" applyProtection="0"/>
    <xf numFmtId="0" fontId="48" fillId="7" borderId="1" applyNumberFormat="0" applyAlignment="0" applyProtection="0"/>
    <xf numFmtId="0" fontId="14" fillId="7" borderId="1" applyNumberFormat="0" applyAlignment="0" applyProtection="0"/>
    <xf numFmtId="9" fontId="0" fillId="0" borderId="0" applyFont="0" applyFill="0" applyBorder="0" applyAlignment="0" applyProtection="0"/>
    <xf numFmtId="0" fontId="49" fillId="20" borderId="10" applyNumberFormat="0" applyAlignment="0" applyProtection="0"/>
    <xf numFmtId="0" fontId="15" fillId="20" borderId="10" applyNumberFormat="0" applyAlignment="0" applyProtection="0"/>
    <xf numFmtId="0" fontId="50" fillId="20" borderId="1" applyNumberFormat="0" applyAlignment="0" applyProtection="0"/>
    <xf numFmtId="0" fontId="16" fillId="20" borderId="1" applyNumberFormat="0" applyAlignment="0" applyProtection="0"/>
    <xf numFmtId="165" fontId="11" fillId="0" borderId="0" applyFont="0" applyFill="0" applyBorder="0" applyAlignment="0" applyProtection="0"/>
    <xf numFmtId="0" fontId="51" fillId="0" borderId="4" applyNumberFormat="0" applyFill="0" applyAlignment="0" applyProtection="0"/>
    <xf numFmtId="0" fontId="17" fillId="0" borderId="4" applyNumberFormat="0" applyFill="0" applyAlignment="0" applyProtection="0"/>
    <xf numFmtId="0" fontId="52" fillId="0" borderId="5" applyNumberFormat="0" applyFill="0" applyAlignment="0" applyProtection="0"/>
    <xf numFmtId="0" fontId="18" fillId="0" borderId="5" applyNumberFormat="0" applyFill="0" applyAlignment="0" applyProtection="0"/>
    <xf numFmtId="0" fontId="53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1" applyNumberFormat="0" applyFill="0" applyAlignment="0" applyProtection="0"/>
    <xf numFmtId="0" fontId="20" fillId="0" borderId="11" applyNumberFormat="0" applyFill="0" applyAlignment="0" applyProtection="0"/>
    <xf numFmtId="0" fontId="55" fillId="21" borderId="2" applyNumberFormat="0" applyAlignment="0" applyProtection="0"/>
    <xf numFmtId="0" fontId="21" fillId="21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3" borderId="0" applyNumberFormat="0" applyBorder="0" applyAlignment="0" applyProtection="0"/>
    <xf numFmtId="0" fontId="23" fillId="23" borderId="0" applyNumberFormat="0" applyBorder="0" applyAlignment="0" applyProtection="0"/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11" fillId="0" borderId="0">
      <alignment/>
      <protection/>
    </xf>
    <xf numFmtId="0" fontId="9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67" fillId="0" borderId="0">
      <alignment/>
      <protection/>
    </xf>
    <xf numFmtId="0" fontId="2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2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67" fillId="0" borderId="0">
      <alignment/>
      <protection/>
    </xf>
    <xf numFmtId="0" fontId="2" fillId="0" borderId="0">
      <alignment/>
      <protection/>
    </xf>
    <xf numFmtId="0" fontId="67" fillId="0" borderId="0">
      <alignment/>
      <protection/>
    </xf>
    <xf numFmtId="0" fontId="11" fillId="0" borderId="0">
      <alignment/>
      <protection/>
    </xf>
    <xf numFmtId="0" fontId="0" fillId="0" borderId="0">
      <alignment/>
      <protection/>
    </xf>
    <xf numFmtId="0" fontId="11" fillId="0" borderId="0">
      <alignment/>
      <protection/>
    </xf>
    <xf numFmtId="0" fontId="11" fillId="0" borderId="0" applyNumberFormat="0" applyFont="0" applyFill="0" applyBorder="0" applyProtection="0">
      <alignment/>
    </xf>
    <xf numFmtId="0" fontId="11" fillId="0" borderId="0" applyNumberFormat="0" applyFont="0" applyFill="0" applyBorder="0" applyProtection="0">
      <alignment/>
    </xf>
    <xf numFmtId="0" fontId="0" fillId="0" borderId="0">
      <alignment/>
      <protection/>
    </xf>
    <xf numFmtId="0" fontId="11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11" fillId="0" borderId="0">
      <alignment/>
      <protection/>
    </xf>
    <xf numFmtId="0" fontId="57" fillId="3" borderId="0" applyNumberFormat="0" applyBorder="0" applyAlignment="0" applyProtection="0"/>
    <xf numFmtId="0" fontId="24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4" borderId="9" applyNumberFormat="0" applyFont="0" applyAlignment="0" applyProtection="0"/>
    <xf numFmtId="0" fontId="11" fillId="24" borderId="9" applyNumberFormat="0" applyFont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0" fillId="0" borderId="8" applyNumberFormat="0" applyFill="0" applyAlignment="0" applyProtection="0"/>
    <xf numFmtId="0" fontId="26" fillId="0" borderId="8" applyNumberFormat="0" applyFill="0" applyAlignment="0" applyProtection="0"/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29" fillId="0" borderId="0">
      <alignment/>
      <protection/>
    </xf>
    <xf numFmtId="0" fontId="6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0" fillId="0" borderId="0" applyFont="0" applyFill="0" applyBorder="0" applyAlignment="0" applyProtection="0"/>
    <xf numFmtId="175" fontId="0" fillId="0" borderId="0" applyFont="0" applyFill="0" applyBorder="0" applyAlignment="0" applyProtection="0"/>
    <xf numFmtId="170" fontId="0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0" fillId="0" borderId="0" applyFont="0" applyFill="0" applyBorder="0" applyAlignment="0" applyProtection="0"/>
    <xf numFmtId="171" fontId="0" fillId="0" borderId="0" applyFont="0" applyFill="0" applyBorder="0" applyAlignment="0" applyProtection="0"/>
    <xf numFmtId="0" fontId="63" fillId="4" borderId="0" applyNumberFormat="0" applyBorder="0" applyAlignment="0" applyProtection="0"/>
    <xf numFmtId="0" fontId="28" fillId="4" borderId="0" applyNumberFormat="0" applyBorder="0" applyAlignment="0" applyProtection="0"/>
    <xf numFmtId="176" fontId="64" fillId="22" borderId="12" applyFill="0" applyBorder="0">
      <alignment horizontal="center" vertical="center" wrapText="1"/>
      <protection locked="0"/>
    </xf>
    <xf numFmtId="174" fontId="65" fillId="0" borderId="0">
      <alignment wrapText="1"/>
      <protection/>
    </xf>
    <xf numFmtId="174" fontId="33" fillId="0" borderId="0">
      <alignment wrapText="1"/>
      <protection/>
    </xf>
  </cellStyleXfs>
  <cellXfs count="377">
    <xf numFmtId="0" fontId="0" fillId="0" borderId="0" xfId="0"/>
    <xf numFmtId="0" fontId="5" fillId="0" borderId="0" xfId="0" applyFont="1" applyAlignment="1" quotePrefix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 quotePrefix="1">
      <alignment horizontal="center" vertical="center"/>
    </xf>
    <xf numFmtId="0" fontId="4" fillId="0" borderId="3" xfId="0" applyFont="1" applyBorder="1" applyAlignment="1" quotePrefix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 quotePrefix="1">
      <alignment horizont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 quotePrefix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263" applyFont="1" applyAlignment="1">
      <alignment vertical="center"/>
      <protection/>
    </xf>
    <xf numFmtId="0" fontId="5" fillId="0" borderId="3" xfId="263" applyFont="1" applyBorder="1" applyAlignment="1">
      <alignment horizontal="left" vertical="center" wrapText="1"/>
      <protection/>
    </xf>
    <xf numFmtId="0" fontId="4" fillId="0" borderId="0" xfId="263" applyFont="1" applyAlignment="1">
      <alignment vertical="center"/>
      <protection/>
    </xf>
    <xf numFmtId="0" fontId="5" fillId="0" borderId="0" xfId="263" applyFont="1" applyAlignment="1">
      <alignment horizontal="center" vertical="center"/>
      <protection/>
    </xf>
    <xf numFmtId="0" fontId="4" fillId="0" borderId="0" xfId="263" applyFont="1" applyAlignment="1">
      <alignment horizontal="center" vertical="center"/>
      <protection/>
    </xf>
    <xf numFmtId="0" fontId="4" fillId="0" borderId="3" xfId="0" applyFont="1" applyBorder="1" applyAlignment="1" quotePrefix="1">
      <alignment horizontal="center"/>
    </xf>
    <xf numFmtId="0" fontId="5" fillId="0" borderId="0" xfId="0" applyFont="1" applyAlignment="1">
      <alignment vertical="center" wrapText="1"/>
    </xf>
    <xf numFmtId="0" fontId="4" fillId="0" borderId="3" xfId="263" applyFont="1" applyBorder="1" applyAlignment="1">
      <alignment horizontal="center" vertical="center"/>
      <protection/>
    </xf>
    <xf numFmtId="0" fontId="12" fillId="0" borderId="0" xfId="263" applyFont="1">
      <alignment/>
      <protection/>
    </xf>
    <xf numFmtId="0" fontId="5" fillId="0" borderId="0" xfId="263" applyFont="1" applyAlignment="1">
      <alignment vertical="center" wrapText="1"/>
      <protection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quotePrefix="1">
      <alignment horizontal="center"/>
    </xf>
    <xf numFmtId="0" fontId="5" fillId="0" borderId="0" xfId="263" applyFont="1" applyAlignment="1">
      <alignment horizontal="left" vertical="center" wrapText="1"/>
      <protection/>
    </xf>
    <xf numFmtId="0" fontId="5" fillId="0" borderId="0" xfId="0" applyFont="1" applyAlignment="1">
      <alignment horizontal="center"/>
    </xf>
    <xf numFmtId="0" fontId="4" fillId="0" borderId="3" xfId="263" applyFont="1" applyBorder="1" applyAlignment="1">
      <alignment horizontal="left" vertical="center" wrapText="1"/>
      <protection/>
    </xf>
    <xf numFmtId="0" fontId="6" fillId="0" borderId="0" xfId="0" applyFont="1" applyAlignment="1">
      <alignment vertical="center"/>
    </xf>
    <xf numFmtId="173" fontId="5" fillId="0" borderId="0" xfId="0" applyNumberFormat="1" applyFont="1" applyAlignment="1" quotePrefix="1">
      <alignment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17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25" borderId="3" xfId="0" applyNumberFormat="1" applyFont="1" applyFill="1" applyBorder="1" applyAlignment="1">
      <alignment horizontal="center" vertical="center" wrapText="1"/>
    </xf>
    <xf numFmtId="164" fontId="4" fillId="25" borderId="14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 quotePrefix="1">
      <alignment horizontal="center" vertical="center"/>
    </xf>
    <xf numFmtId="0" fontId="4" fillId="0" borderId="15" xfId="0" applyFont="1" applyBorder="1" applyAlignment="1" quotePrefix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263" applyFont="1" applyBorder="1" applyAlignment="1">
      <alignment horizontal="left" vertical="center" wrapText="1"/>
      <protection/>
    </xf>
    <xf numFmtId="172" fontId="5" fillId="0" borderId="3" xfId="224" applyNumberFormat="1" applyFont="1" applyFill="1" applyBorder="1" applyAlignment="1">
      <alignment horizontal="right" vertical="center" wrapText="1"/>
    </xf>
    <xf numFmtId="164" fontId="5" fillId="23" borderId="3" xfId="0" applyNumberFormat="1" applyFont="1" applyFill="1" applyBorder="1" applyAlignment="1">
      <alignment horizontal="center" vertical="center" wrapText="1"/>
    </xf>
    <xf numFmtId="172" fontId="4" fillId="0" borderId="3" xfId="224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73" fontId="7" fillId="0" borderId="0" xfId="0" applyNumberFormat="1" applyFont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4" fillId="0" borderId="3" xfId="0" applyNumberFormat="1" applyFont="1" applyBorder="1" applyAlignment="1">
      <alignment horizontal="right" vertical="center" wrapText="1"/>
    </xf>
    <xf numFmtId="164" fontId="5" fillId="0" borderId="3" xfId="263" applyNumberFormat="1" applyFont="1" applyBorder="1" applyAlignment="1">
      <alignment horizontal="center" vertical="center" wrapText="1"/>
      <protection/>
    </xf>
    <xf numFmtId="0" fontId="5" fillId="0" borderId="3" xfId="263" applyFont="1" applyBorder="1" applyAlignment="1">
      <alignment horizontal="right" vertical="center" wrapText="1"/>
      <protection/>
    </xf>
    <xf numFmtId="172" fontId="5" fillId="0" borderId="0" xfId="224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72" fontId="4" fillId="0" borderId="15" xfId="224" applyNumberFormat="1" applyFont="1" applyFill="1" applyBorder="1" applyAlignment="1">
      <alignment horizontal="right" vertical="center" wrapText="1"/>
    </xf>
    <xf numFmtId="172" fontId="4" fillId="0" borderId="14" xfId="224" applyNumberFormat="1" applyFont="1" applyFill="1" applyBorder="1" applyAlignment="1">
      <alignment horizontal="right" vertical="center" wrapText="1"/>
    </xf>
    <xf numFmtId="172" fontId="5" fillId="0" borderId="17" xfId="224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 quotePrefix="1">
      <alignment horizontal="center" vertical="center"/>
    </xf>
    <xf numFmtId="49" fontId="4" fillId="0" borderId="3" xfId="0" applyNumberFormat="1" applyFont="1" applyBorder="1" applyAlignment="1" quotePrefix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64" fontId="4" fillId="0" borderId="3" xfId="263" applyNumberFormat="1" applyFont="1" applyBorder="1" applyAlignment="1">
      <alignment horizontal="center" vertical="center" wrapText="1"/>
      <protection/>
    </xf>
    <xf numFmtId="0" fontId="4" fillId="0" borderId="3" xfId="263" applyFont="1" applyBorder="1" applyAlignment="1">
      <alignment horizontal="right" vertical="center" wrapText="1"/>
      <protection/>
    </xf>
    <xf numFmtId="0" fontId="4" fillId="0" borderId="3" xfId="263" applyFont="1" applyBorder="1" applyAlignment="1">
      <alignment horizontal="center" vertical="center" wrapText="1"/>
      <protection/>
    </xf>
    <xf numFmtId="0" fontId="4" fillId="25" borderId="3" xfId="263" applyFont="1" applyFill="1" applyBorder="1" applyAlignment="1">
      <alignment horizontal="center" vertical="center" wrapText="1"/>
      <protection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vertical="center"/>
    </xf>
    <xf numFmtId="173" fontId="7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 shrinkToFit="1"/>
    </xf>
    <xf numFmtId="49" fontId="4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199" applyFont="1" applyFill="1" applyBorder="1" applyAlignment="1" applyProtection="1">
      <alignment horizontal="left" vertical="center" wrapText="1"/>
      <protection locked="0"/>
    </xf>
    <xf numFmtId="0" fontId="4" fillId="0" borderId="21" xfId="199" applyFont="1" applyFill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5" fillId="0" borderId="21" xfId="0" applyFont="1" applyBorder="1" applyAlignment="1">
      <alignment horizontal="left" vertical="center" wrapText="1"/>
    </xf>
    <xf numFmtId="0" fontId="5" fillId="0" borderId="21" xfId="263" applyFont="1" applyBorder="1" applyAlignment="1">
      <alignment horizontal="left" vertical="center" wrapText="1"/>
      <protection/>
    </xf>
    <xf numFmtId="0" fontId="5" fillId="0" borderId="21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>
      <alignment horizontal="left" vertical="center"/>
    </xf>
    <xf numFmtId="0" fontId="4" fillId="0" borderId="24" xfId="0" applyFont="1" applyBorder="1" applyAlignment="1" quotePrefix="1">
      <alignment horizontal="left" vertical="center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quotePrefix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8" xfId="0" applyFont="1" applyBorder="1" applyAlignment="1" quotePrefix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left" vertical="top" wrapText="1"/>
    </xf>
    <xf numFmtId="0" fontId="7" fillId="26" borderId="21" xfId="0" applyFont="1" applyFill="1" applyBorder="1" applyAlignment="1">
      <alignment horizontal="left" vertical="center" wrapText="1"/>
    </xf>
    <xf numFmtId="49" fontId="7" fillId="26" borderId="3" xfId="0" applyNumberFormat="1" applyFont="1" applyFill="1" applyBorder="1" applyAlignment="1">
      <alignment horizontal="center" vertical="center"/>
    </xf>
    <xf numFmtId="0" fontId="8" fillId="26" borderId="0" xfId="0" applyFont="1" applyFill="1" applyAlignment="1">
      <alignment vertical="center"/>
    </xf>
    <xf numFmtId="0" fontId="5" fillId="26" borderId="0" xfId="0" applyFont="1" applyFill="1" applyAlignment="1">
      <alignment vertical="center"/>
    </xf>
    <xf numFmtId="0" fontId="5" fillId="26" borderId="13" xfId="0" applyFont="1" applyFill="1" applyBorder="1" applyAlignment="1">
      <alignment vertical="center" wrapText="1"/>
    </xf>
    <xf numFmtId="0" fontId="5" fillId="26" borderId="3" xfId="0" applyFont="1" applyFill="1" applyBorder="1" applyAlignment="1">
      <alignment vertical="center" wrapText="1"/>
    </xf>
    <xf numFmtId="0" fontId="5" fillId="26" borderId="3" xfId="0" applyFont="1" applyFill="1" applyBorder="1" applyAlignment="1">
      <alignment vertical="center"/>
    </xf>
    <xf numFmtId="0" fontId="5" fillId="26" borderId="3" xfId="0" applyFont="1" applyFill="1" applyBorder="1" applyAlignment="1">
      <alignment horizontal="left" vertical="center"/>
    </xf>
    <xf numFmtId="0" fontId="5" fillId="26" borderId="3" xfId="0" applyFont="1" applyFill="1" applyBorder="1" applyAlignment="1">
      <alignment horizontal="center" vertical="center"/>
    </xf>
    <xf numFmtId="0" fontId="5" fillId="26" borderId="3" xfId="0" applyFont="1" applyFill="1" applyBorder="1" applyAlignment="1">
      <alignment horizontal="left" vertical="center" wrapText="1"/>
    </xf>
    <xf numFmtId="0" fontId="4" fillId="26" borderId="28" xfId="263" applyFont="1" applyFill="1" applyBorder="1" applyAlignment="1">
      <alignment horizontal="left" vertical="center" wrapText="1"/>
      <protection/>
    </xf>
    <xf numFmtId="164" fontId="4" fillId="26" borderId="14" xfId="0" applyNumberFormat="1" applyFont="1" applyFill="1" applyBorder="1" applyAlignment="1">
      <alignment horizontal="center" vertical="center" wrapText="1"/>
    </xf>
    <xf numFmtId="0" fontId="4" fillId="26" borderId="3" xfId="0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178" fontId="7" fillId="26" borderId="14" xfId="0" applyNumberFormat="1" applyFont="1" applyFill="1" applyBorder="1" applyAlignment="1">
      <alignment horizontal="right" vertical="center" wrapText="1"/>
    </xf>
    <xf numFmtId="164" fontId="4" fillId="25" borderId="20" xfId="0" applyNumberFormat="1" applyFont="1" applyFill="1" applyBorder="1" applyAlignment="1">
      <alignment horizontal="right" vertical="center" wrapText="1"/>
    </xf>
    <xf numFmtId="164" fontId="5" fillId="25" borderId="20" xfId="0" applyNumberFormat="1" applyFont="1" applyFill="1" applyBorder="1" applyAlignment="1">
      <alignment horizontal="right" vertical="center" wrapText="1"/>
    </xf>
    <xf numFmtId="164" fontId="5" fillId="25" borderId="14" xfId="0" applyNumberFormat="1" applyFont="1" applyFill="1" applyBorder="1" applyAlignment="1">
      <alignment horizontal="right" vertical="center" wrapText="1"/>
    </xf>
    <xf numFmtId="164" fontId="4" fillId="25" borderId="14" xfId="0" applyNumberFormat="1" applyFont="1" applyFill="1" applyBorder="1" applyAlignment="1">
      <alignment horizontal="right" vertical="center" wrapText="1"/>
    </xf>
    <xf numFmtId="164" fontId="4" fillId="25" borderId="29" xfId="0" applyNumberFormat="1" applyFont="1" applyFill="1" applyBorder="1" applyAlignment="1">
      <alignment horizontal="right" vertical="center" wrapText="1"/>
    </xf>
    <xf numFmtId="164" fontId="5" fillId="25" borderId="29" xfId="0" applyNumberFormat="1" applyFont="1" applyFill="1" applyBorder="1" applyAlignment="1">
      <alignment horizontal="right" vertical="center" wrapText="1"/>
    </xf>
    <xf numFmtId="178" fontId="4" fillId="25" borderId="30" xfId="0" applyNumberFormat="1" applyFont="1" applyFill="1" applyBorder="1" applyAlignment="1">
      <alignment horizontal="right" vertical="center" wrapText="1"/>
    </xf>
    <xf numFmtId="178" fontId="5" fillId="25" borderId="30" xfId="0" applyNumberFormat="1" applyFont="1" applyFill="1" applyBorder="1" applyAlignment="1">
      <alignment horizontal="right" vertical="center" wrapText="1"/>
    </xf>
    <xf numFmtId="178" fontId="5" fillId="25" borderId="31" xfId="0" applyNumberFormat="1" applyFont="1" applyFill="1" applyBorder="1" applyAlignment="1">
      <alignment horizontal="right" vertical="center" wrapText="1"/>
    </xf>
    <xf numFmtId="178" fontId="4" fillId="25" borderId="31" xfId="0" applyNumberFormat="1" applyFont="1" applyFill="1" applyBorder="1" applyAlignment="1">
      <alignment horizontal="right" vertical="center" wrapText="1"/>
    </xf>
    <xf numFmtId="178" fontId="4" fillId="25" borderId="32" xfId="0" applyNumberFormat="1" applyFont="1" applyFill="1" applyBorder="1" applyAlignment="1">
      <alignment horizontal="right" vertical="center" wrapText="1"/>
    </xf>
    <xf numFmtId="178" fontId="5" fillId="25" borderId="32" xfId="0" applyNumberFormat="1" applyFont="1" applyFill="1" applyBorder="1" applyAlignment="1">
      <alignment horizontal="right" vertical="center" wrapText="1"/>
    </xf>
    <xf numFmtId="173" fontId="5" fillId="0" borderId="20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18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vertical="center" wrapText="1" shrinkToFit="1"/>
    </xf>
    <xf numFmtId="0" fontId="5" fillId="0" borderId="33" xfId="0" applyFont="1" applyBorder="1" applyAlignment="1">
      <alignment vertical="center"/>
    </xf>
    <xf numFmtId="0" fontId="69" fillId="0" borderId="0" xfId="0" applyFont="1" applyAlignment="1">
      <alignment horizontal="left" vertical="center"/>
    </xf>
    <xf numFmtId="0" fontId="4" fillId="0" borderId="34" xfId="255" applyFont="1" applyBorder="1" applyAlignment="1">
      <alignment horizontal="center" vertical="center" wrapText="1"/>
      <protection/>
    </xf>
    <xf numFmtId="0" fontId="4" fillId="0" borderId="35" xfId="255" applyFont="1" applyBorder="1" applyAlignment="1">
      <alignment horizontal="center" vertical="center" wrapText="1"/>
      <protection/>
    </xf>
    <xf numFmtId="0" fontId="4" fillId="0" borderId="36" xfId="255" applyFont="1" applyBorder="1" applyAlignment="1">
      <alignment horizontal="left" vertical="center" wrapText="1"/>
      <protection/>
    </xf>
    <xf numFmtId="0" fontId="4" fillId="0" borderId="37" xfId="255" applyFont="1" applyBorder="1" applyAlignment="1">
      <alignment horizontal="center" vertical="center" wrapText="1"/>
      <protection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5" fillId="0" borderId="38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2" xfId="199" applyFont="1" applyFill="1" applyBorder="1" applyAlignment="1" applyProtection="1">
      <alignment horizontal="left" vertical="center" wrapText="1"/>
      <protection locked="0"/>
    </xf>
    <xf numFmtId="164" fontId="5" fillId="26" borderId="14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26" borderId="14" xfId="0" applyFont="1" applyFill="1" applyBorder="1" applyAlignment="1">
      <alignment horizontal="center" vertical="center"/>
    </xf>
    <xf numFmtId="0" fontId="5" fillId="26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263" applyFont="1" applyBorder="1" applyAlignment="1">
      <alignment horizontal="left" vertical="center" wrapText="1"/>
      <protection/>
    </xf>
    <xf numFmtId="0" fontId="4" fillId="0" borderId="17" xfId="263" applyFont="1" applyBorder="1" applyAlignment="1">
      <alignment horizontal="left" vertical="center" wrapText="1"/>
      <protection/>
    </xf>
    <xf numFmtId="0" fontId="5" fillId="0" borderId="3" xfId="263" applyFont="1" applyBorder="1" applyAlignment="1">
      <alignment horizontal="center" vertical="center"/>
      <protection/>
    </xf>
    <xf numFmtId="0" fontId="5" fillId="0" borderId="3" xfId="263" applyFont="1" applyBorder="1" applyAlignment="1">
      <alignment horizontal="center" vertical="center" wrapText="1"/>
      <protection/>
    </xf>
    <xf numFmtId="164" fontId="4" fillId="25" borderId="3" xfId="0" applyNumberFormat="1" applyFont="1" applyFill="1" applyBorder="1" applyAlignment="1">
      <alignment horizontal="center" vertical="center" wrapText="1"/>
    </xf>
    <xf numFmtId="173" fontId="5" fillId="23" borderId="3" xfId="0" applyNumberFormat="1" applyFont="1" applyFill="1" applyBorder="1" applyAlignment="1">
      <alignment horizontal="center" vertical="center" wrapText="1"/>
    </xf>
    <xf numFmtId="0" fontId="4" fillId="0" borderId="0" xfId="263" applyFont="1" applyAlignment="1">
      <alignment horizontal="center" vertical="center" wrapText="1"/>
      <protection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177" fontId="4" fillId="23" borderId="3" xfId="0" applyNumberFormat="1" applyFont="1" applyFill="1" applyBorder="1" applyAlignment="1">
      <alignment horizontal="center" vertical="center" wrapText="1"/>
    </xf>
    <xf numFmtId="0" fontId="70" fillId="0" borderId="0" xfId="0" applyFont="1" applyAlignment="1">
      <alignment vertical="center"/>
    </xf>
    <xf numFmtId="164" fontId="5" fillId="27" borderId="3" xfId="0" applyNumberFormat="1" applyFont="1" applyFill="1" applyBorder="1" applyAlignment="1">
      <alignment horizontal="center" vertical="center" wrapText="1"/>
    </xf>
    <xf numFmtId="0" fontId="70" fillId="0" borderId="0" xfId="263" applyFont="1" applyAlignment="1">
      <alignment vertical="center"/>
      <protection/>
    </xf>
    <xf numFmtId="164" fontId="72" fillId="25" borderId="3" xfId="0" applyNumberFormat="1" applyFont="1" applyFill="1" applyBorder="1" applyAlignment="1">
      <alignment horizontal="center" vertical="center" wrapText="1"/>
    </xf>
    <xf numFmtId="164" fontId="4" fillId="23" borderId="3" xfId="0" applyNumberFormat="1" applyFont="1" applyFill="1" applyBorder="1" applyAlignment="1">
      <alignment horizontal="center" vertical="center" wrapText="1"/>
    </xf>
    <xf numFmtId="0" fontId="76" fillId="0" borderId="0" xfId="0" applyFont="1" applyAlignment="1">
      <alignment vertical="center"/>
    </xf>
    <xf numFmtId="164" fontId="5" fillId="28" borderId="14" xfId="0" applyNumberFormat="1" applyFont="1" applyFill="1" applyBorder="1" applyAlignment="1">
      <alignment horizontal="right" vertical="center" wrapText="1"/>
    </xf>
    <xf numFmtId="178" fontId="5" fillId="28" borderId="31" xfId="0" applyNumberFormat="1" applyFont="1" applyFill="1" applyBorder="1" applyAlignment="1">
      <alignment horizontal="right" vertical="center" wrapText="1"/>
    </xf>
    <xf numFmtId="0" fontId="74" fillId="0" borderId="0" xfId="0" applyFont="1" applyAlignment="1">
      <alignment horizontal="left" vertical="center"/>
    </xf>
    <xf numFmtId="0" fontId="69" fillId="0" borderId="13" xfId="0" applyFont="1" applyBorder="1" applyAlignment="1">
      <alignment horizontal="left" vertical="center" wrapText="1"/>
    </xf>
    <xf numFmtId="0" fontId="75" fillId="0" borderId="39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0" xfId="263" applyFont="1" applyBorder="1" applyAlignment="1">
      <alignment horizontal="center" vertical="center"/>
      <protection/>
    </xf>
    <xf numFmtId="0" fontId="5" fillId="0" borderId="30" xfId="263" applyFont="1" applyBorder="1" applyAlignment="1">
      <alignment horizontal="center" vertical="center"/>
      <protection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26" borderId="28" xfId="0" applyFont="1" applyFill="1" applyBorder="1" applyAlignment="1">
      <alignment horizontal="center" vertical="center" wrapText="1"/>
    </xf>
    <xf numFmtId="0" fontId="5" fillId="26" borderId="17" xfId="0" applyFont="1" applyFill="1" applyBorder="1" applyAlignment="1">
      <alignment horizontal="center" vertical="center" wrapText="1"/>
    </xf>
    <xf numFmtId="0" fontId="5" fillId="26" borderId="16" xfId="0" applyFont="1" applyFill="1" applyBorder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3" xfId="255" applyFont="1" applyBorder="1" applyAlignment="1">
      <alignment horizontal="center" vertical="center" wrapText="1"/>
      <protection/>
    </xf>
    <xf numFmtId="0" fontId="4" fillId="0" borderId="33" xfId="255" applyFont="1" applyBorder="1" applyAlignment="1">
      <alignment horizontal="center" vertical="center" wrapText="1"/>
      <protection/>
    </xf>
    <xf numFmtId="0" fontId="4" fillId="0" borderId="44" xfId="255" applyFont="1" applyBorder="1" applyAlignment="1">
      <alignment horizontal="center" vertical="center" wrapText="1"/>
      <protection/>
    </xf>
    <xf numFmtId="17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quotePrefix="1">
      <alignment horizontal="center" vertical="center" wrapText="1"/>
    </xf>
    <xf numFmtId="49" fontId="5" fillId="0" borderId="28" xfId="0" applyNumberFormat="1" applyFont="1" applyBorder="1" applyAlignment="1" quotePrefix="1">
      <alignment horizontal="center" vertical="center" wrapText="1"/>
    </xf>
    <xf numFmtId="49" fontId="5" fillId="0" borderId="16" xfId="0" applyNumberFormat="1" applyFont="1" applyBorder="1" applyAlignment="1" quotePrefix="1">
      <alignment horizontal="center" vertical="center" wrapText="1"/>
    </xf>
    <xf numFmtId="49" fontId="5" fillId="0" borderId="17" xfId="0" applyNumberFormat="1" applyFont="1" applyBorder="1" applyAlignment="1" quotePrefix="1">
      <alignment horizontal="center" vertical="center" wrapText="1"/>
    </xf>
    <xf numFmtId="49" fontId="4" fillId="0" borderId="3" xfId="0" applyNumberFormat="1" applyFont="1" applyBorder="1" applyAlignment="1" quotePrefix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73" fillId="0" borderId="3" xfId="0" applyNumberFormat="1" applyFont="1" applyBorder="1" applyAlignment="1" quotePrefix="1">
      <alignment horizontal="center" vertical="center" wrapText="1"/>
    </xf>
    <xf numFmtId="0" fontId="5" fillId="0" borderId="0" xfId="0" applyFont="1" applyAlignment="1">
      <alignment horizontal="left" vertical="center"/>
    </xf>
    <xf numFmtId="173" fontId="5" fillId="0" borderId="0" xfId="0" applyNumberFormat="1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263" applyFont="1" applyAlignment="1">
      <alignment horizontal="center" vertical="center"/>
      <protection/>
    </xf>
    <xf numFmtId="0" fontId="4" fillId="0" borderId="28" xfId="263" applyFont="1" applyBorder="1" applyAlignment="1">
      <alignment horizontal="left" vertical="center" wrapText="1"/>
      <protection/>
    </xf>
    <xf numFmtId="0" fontId="4" fillId="0" borderId="16" xfId="263" applyFont="1" applyBorder="1" applyAlignment="1">
      <alignment horizontal="left" vertical="center" wrapText="1"/>
      <protection/>
    </xf>
    <xf numFmtId="0" fontId="4" fillId="0" borderId="17" xfId="263" applyFont="1" applyBorder="1" applyAlignment="1">
      <alignment horizontal="left" vertical="center" wrapText="1"/>
      <protection/>
    </xf>
    <xf numFmtId="0" fontId="5" fillId="0" borderId="3" xfId="263" applyFont="1" applyBorder="1" applyAlignment="1">
      <alignment horizontal="center" vertical="center"/>
      <protection/>
    </xf>
    <xf numFmtId="0" fontId="5" fillId="0" borderId="3" xfId="263" applyFont="1" applyBorder="1" applyAlignment="1">
      <alignment horizontal="center" vertical="center" wrapText="1"/>
      <protection/>
    </xf>
    <xf numFmtId="0" fontId="5" fillId="0" borderId="3" xfId="0" applyFont="1" applyBorder="1" applyAlignment="1">
      <alignment horizontal="center" vertical="center" wrapText="1" shrinkToFit="1"/>
    </xf>
    <xf numFmtId="0" fontId="4" fillId="0" borderId="28" xfId="263" applyFont="1" applyBorder="1" applyAlignment="1">
      <alignment horizontal="center" vertical="center" wrapText="1"/>
      <protection/>
    </xf>
    <xf numFmtId="0" fontId="4" fillId="0" borderId="16" xfId="263" applyFont="1" applyBorder="1" applyAlignment="1">
      <alignment horizontal="center" vertical="center" wrapText="1"/>
      <protection/>
    </xf>
    <xf numFmtId="0" fontId="4" fillId="0" borderId="17" xfId="263" applyFont="1" applyBorder="1" applyAlignment="1">
      <alignment horizontal="center" vertical="center" wrapText="1"/>
      <protection/>
    </xf>
    <xf numFmtId="0" fontId="4" fillId="0" borderId="0" xfId="0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177" fontId="5" fillId="23" borderId="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3" fontId="5" fillId="0" borderId="3" xfId="224" applyNumberFormat="1" applyFont="1" applyFill="1" applyBorder="1" applyAlignment="1">
      <alignment horizontal="right" vertical="center" wrapText="1"/>
    </xf>
    <xf numFmtId="164" fontId="4" fillId="25" borderId="3" xfId="0" applyNumberFormat="1" applyFont="1" applyFill="1" applyBorder="1" applyAlignment="1">
      <alignment horizontal="center" vertical="center" wrapText="1"/>
    </xf>
    <xf numFmtId="173" fontId="5" fillId="23" borderId="3" xfId="0" applyNumberFormat="1" applyFont="1" applyFill="1" applyBorder="1" applyAlignment="1">
      <alignment horizontal="center" vertical="center" wrapText="1"/>
    </xf>
    <xf numFmtId="173" fontId="4" fillId="25" borderId="3" xfId="0" applyNumberFormat="1" applyFont="1" applyFill="1" applyBorder="1" applyAlignment="1">
      <alignment horizontal="center" vertical="center" wrapText="1"/>
    </xf>
    <xf numFmtId="0" fontId="4" fillId="0" borderId="0" xfId="263" applyFont="1" applyAlignment="1">
      <alignment horizontal="center" vertical="center" wrapText="1"/>
      <protection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26" borderId="3" xfId="0" applyFont="1" applyFill="1" applyBorder="1" applyAlignment="1">
      <alignment horizontal="center" vertical="center" wrapText="1"/>
    </xf>
    <xf numFmtId="0" fontId="5" fillId="0" borderId="15" xfId="263" applyFont="1" applyBorder="1" applyAlignment="1">
      <alignment horizontal="center" vertical="center" wrapText="1"/>
      <protection/>
    </xf>
    <xf numFmtId="0" fontId="5" fillId="0" borderId="45" xfId="263" applyFont="1" applyBorder="1" applyAlignment="1">
      <alignment horizontal="center" vertical="center" wrapText="1"/>
      <protection/>
    </xf>
    <xf numFmtId="0" fontId="5" fillId="0" borderId="14" xfId="263" applyFont="1" applyBorder="1" applyAlignment="1">
      <alignment horizontal="center" vertical="center" wrapText="1"/>
      <protection/>
    </xf>
    <xf numFmtId="0" fontId="5" fillId="0" borderId="3" xfId="0" applyFont="1" applyBorder="1" applyAlignment="1">
      <alignment horizontal="left" vertical="center" wrapText="1"/>
    </xf>
    <xf numFmtId="0" fontId="5" fillId="0" borderId="28" xfId="263" applyFont="1" applyBorder="1" applyAlignment="1">
      <alignment horizontal="center" vertical="center"/>
      <protection/>
    </xf>
    <xf numFmtId="0" fontId="5" fillId="0" borderId="16" xfId="263" applyFont="1" applyBorder="1" applyAlignment="1">
      <alignment horizontal="center" vertical="center"/>
      <protection/>
    </xf>
    <xf numFmtId="0" fontId="5" fillId="0" borderId="17" xfId="263" applyFont="1" applyBorder="1" applyAlignment="1">
      <alignment horizontal="center" vertical="center"/>
      <protection/>
    </xf>
    <xf numFmtId="0" fontId="5" fillId="0" borderId="0" xfId="0" applyFont="1" applyAlignment="1">
      <alignment vertical="center"/>
    </xf>
    <xf numFmtId="3" fontId="5" fillId="0" borderId="3" xfId="0" applyNumberFormat="1" applyFont="1" applyBorder="1" applyAlignment="1">
      <alignment horizontal="center" vertical="center" wrapText="1" shrinkToFit="1"/>
    </xf>
    <xf numFmtId="172" fontId="4" fillId="0" borderId="1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left" vertical="center" wrapText="1" shrinkToFit="1"/>
    </xf>
    <xf numFmtId="0" fontId="4" fillId="0" borderId="28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3" borderId="3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 wrapText="1" shrinkToFit="1"/>
    </xf>
    <xf numFmtId="0" fontId="5" fillId="0" borderId="45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2" fontId="5" fillId="0" borderId="28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47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77" fontId="5" fillId="0" borderId="28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3" borderId="28" xfId="0" applyNumberFormat="1" applyFont="1" applyFill="1" applyBorder="1" applyAlignment="1">
      <alignment horizontal="center" vertical="center" wrapText="1"/>
    </xf>
    <xf numFmtId="177" fontId="5" fillId="23" borderId="17" xfId="0" applyNumberFormat="1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9" fillId="0" borderId="3" xfId="0" applyFont="1" applyBorder="1" applyAlignment="1">
      <alignment horizontal="center" vertical="center" wrapText="1"/>
    </xf>
    <xf numFmtId="164" fontId="5" fillId="29" borderId="20" xfId="0" applyNumberFormat="1" applyFont="1" applyFill="1" applyBorder="1" applyAlignment="1">
      <alignment horizontal="center" vertical="center" wrapText="1"/>
    </xf>
    <xf numFmtId="164" fontId="5" fillId="29" borderId="20" xfId="0" applyNumberFormat="1" applyFont="1" applyFill="1" applyBorder="1" applyAlignment="1">
      <alignment horizontal="right" vertical="center" wrapText="1"/>
    </xf>
    <xf numFmtId="178" fontId="5" fillId="29" borderId="30" xfId="0" applyNumberFormat="1" applyFont="1" applyFill="1" applyBorder="1" applyAlignment="1">
      <alignment horizontal="right" vertical="center" wrapText="1"/>
    </xf>
    <xf numFmtId="164" fontId="5" fillId="29" borderId="14" xfId="0" applyNumberFormat="1" applyFont="1" applyFill="1" applyBorder="1" applyAlignment="1">
      <alignment horizontal="center" vertical="center" wrapText="1"/>
    </xf>
    <xf numFmtId="164" fontId="5" fillId="29" borderId="3" xfId="0" applyNumberFormat="1" applyFont="1" applyFill="1" applyBorder="1" applyAlignment="1">
      <alignment horizontal="right" vertical="center" wrapText="1"/>
    </xf>
    <xf numFmtId="178" fontId="5" fillId="29" borderId="12" xfId="0" applyNumberFormat="1" applyFont="1" applyFill="1" applyBorder="1" applyAlignment="1">
      <alignment horizontal="right" vertical="center" wrapText="1"/>
    </xf>
    <xf numFmtId="164" fontId="4" fillId="29" borderId="3" xfId="0" applyNumberFormat="1" applyFont="1" applyFill="1" applyBorder="1" applyAlignment="1">
      <alignment horizontal="center" vertical="center" wrapText="1"/>
    </xf>
    <xf numFmtId="164" fontId="4" fillId="29" borderId="3" xfId="0" applyNumberFormat="1" applyFont="1" applyFill="1" applyBorder="1" applyAlignment="1">
      <alignment horizontal="right" vertical="center" wrapText="1"/>
    </xf>
    <xf numFmtId="178" fontId="4" fillId="29" borderId="12" xfId="0" applyNumberFormat="1" applyFont="1" applyFill="1" applyBorder="1" applyAlignment="1">
      <alignment horizontal="right" vertical="center" wrapText="1"/>
    </xf>
    <xf numFmtId="164" fontId="4" fillId="29" borderId="18" xfId="0" applyNumberFormat="1" applyFont="1" applyFill="1" applyBorder="1" applyAlignment="1">
      <alignment horizontal="center" vertical="center" wrapText="1"/>
    </xf>
    <xf numFmtId="164" fontId="4" fillId="29" borderId="18" xfId="0" applyNumberFormat="1" applyFont="1" applyFill="1" applyBorder="1" applyAlignment="1">
      <alignment horizontal="right" vertical="center" wrapText="1"/>
    </xf>
    <xf numFmtId="178" fontId="4" fillId="29" borderId="27" xfId="0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64" fontId="4" fillId="29" borderId="29" xfId="0" applyNumberFormat="1" applyFont="1" applyFill="1" applyBorder="1" applyAlignment="1">
      <alignment horizontal="center" vertical="center" wrapText="1"/>
    </xf>
    <xf numFmtId="164" fontId="4" fillId="29" borderId="26" xfId="0" applyNumberFormat="1" applyFont="1" applyFill="1" applyBorder="1" applyAlignment="1">
      <alignment horizontal="center" vertical="center" wrapText="1"/>
    </xf>
    <xf numFmtId="164" fontId="4" fillId="29" borderId="26" xfId="0" applyNumberFormat="1" applyFont="1" applyFill="1" applyBorder="1" applyAlignment="1">
      <alignment horizontal="right" vertical="center" wrapText="1"/>
    </xf>
    <xf numFmtId="178" fontId="4" fillId="29" borderId="52" xfId="0" applyNumberFormat="1" applyFont="1" applyFill="1" applyBorder="1" applyAlignment="1">
      <alignment horizontal="right" vertical="center" wrapText="1"/>
    </xf>
    <xf numFmtId="179" fontId="5" fillId="29" borderId="3" xfId="0" applyNumberFormat="1" applyFont="1" applyFill="1" applyBorder="1" applyAlignment="1">
      <alignment horizontal="right" vertical="center" wrapText="1"/>
    </xf>
    <xf numFmtId="179" fontId="5" fillId="29" borderId="14" xfId="0" applyNumberFormat="1" applyFont="1" applyFill="1" applyBorder="1" applyAlignment="1">
      <alignment horizontal="center" vertical="center" wrapText="1"/>
    </xf>
    <xf numFmtId="179" fontId="5" fillId="29" borderId="31" xfId="0" applyNumberFormat="1" applyFont="1" applyFill="1" applyBorder="1" applyAlignment="1">
      <alignment horizontal="center" vertical="center" wrapText="1"/>
    </xf>
    <xf numFmtId="179" fontId="5" fillId="29" borderId="3" xfId="0" applyNumberFormat="1" applyFont="1" applyFill="1" applyBorder="1" applyAlignment="1">
      <alignment horizontal="center" vertical="center" wrapText="1"/>
    </xf>
    <xf numFmtId="179" fontId="5" fillId="29" borderId="12" xfId="0" applyNumberFormat="1" applyFont="1" applyFill="1" applyBorder="1" applyAlignment="1">
      <alignment horizontal="center" vertical="center" wrapText="1"/>
    </xf>
    <xf numFmtId="179" fontId="4" fillId="0" borderId="3" xfId="0" applyNumberFormat="1" applyFont="1" applyFill="1" applyBorder="1" applyAlignment="1">
      <alignment horizontal="right" vertical="center" wrapText="1"/>
    </xf>
    <xf numFmtId="179" fontId="5" fillId="0" borderId="3" xfId="0" applyNumberFormat="1" applyFont="1" applyFill="1" applyBorder="1" applyAlignment="1">
      <alignment horizontal="right" vertical="center" wrapText="1"/>
    </xf>
    <xf numFmtId="0" fontId="4" fillId="29" borderId="3" xfId="0" applyFont="1" applyFill="1" applyBorder="1" applyAlignment="1">
      <alignment horizontal="right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5" fillId="0" borderId="12" xfId="0" applyNumberFormat="1" applyFont="1" applyFill="1" applyBorder="1" applyAlignment="1">
      <alignment horizontal="center" vertical="center" wrapText="1"/>
    </xf>
    <xf numFmtId="179" fontId="4" fillId="29" borderId="3" xfId="0" applyNumberFormat="1" applyFont="1" applyFill="1" applyBorder="1" applyAlignment="1">
      <alignment horizontal="right" vertical="center" wrapText="1"/>
    </xf>
    <xf numFmtId="0" fontId="5" fillId="29" borderId="3" xfId="0" applyFont="1" applyFill="1" applyBorder="1" applyAlignment="1">
      <alignment horizontal="right" vertical="center" wrapText="1"/>
    </xf>
    <xf numFmtId="179" fontId="5" fillId="28" borderId="3" xfId="0" applyNumberFormat="1" applyFont="1" applyFill="1" applyBorder="1" applyAlignment="1">
      <alignment horizontal="right" vertical="center" wrapText="1"/>
    </xf>
    <xf numFmtId="179" fontId="4" fillId="28" borderId="3" xfId="0" applyNumberFormat="1" applyFont="1" applyFill="1" applyBorder="1" applyAlignment="1">
      <alignment horizontal="right" vertical="center" wrapText="1"/>
    </xf>
    <xf numFmtId="179" fontId="5" fillId="28" borderId="3" xfId="0" applyNumberFormat="1" applyFont="1" applyFill="1" applyBorder="1" applyAlignment="1">
      <alignment horizontal="center" vertical="center" wrapText="1"/>
    </xf>
    <xf numFmtId="179" fontId="5" fillId="28" borderId="12" xfId="0" applyNumberFormat="1" applyFont="1" applyFill="1" applyBorder="1" applyAlignment="1">
      <alignment horizontal="center" vertical="center" wrapText="1"/>
    </xf>
    <xf numFmtId="0" fontId="4" fillId="28" borderId="3" xfId="0" applyFont="1" applyFill="1" applyBorder="1" applyAlignment="1">
      <alignment horizontal="right" vertical="center" wrapText="1"/>
    </xf>
    <xf numFmtId="179" fontId="5" fillId="28" borderId="53" xfId="0" applyNumberFormat="1" applyFont="1" applyFill="1" applyBorder="1" applyAlignment="1">
      <alignment horizontal="center" vertical="center" wrapText="1"/>
    </xf>
    <xf numFmtId="179" fontId="5" fillId="28" borderId="18" xfId="0" applyNumberFormat="1" applyFont="1" applyFill="1" applyBorder="1" applyAlignment="1">
      <alignment horizontal="center" vertical="center" wrapText="1"/>
    </xf>
    <xf numFmtId="179" fontId="5" fillId="28" borderId="44" xfId="0" applyNumberFormat="1" applyFont="1" applyFill="1" applyBorder="1" applyAlignment="1">
      <alignment horizontal="center" vertical="center" wrapText="1"/>
    </xf>
    <xf numFmtId="179" fontId="5" fillId="0" borderId="18" xfId="0" applyNumberFormat="1" applyFont="1" applyFill="1" applyBorder="1" applyAlignment="1">
      <alignment horizontal="right" vertical="center" wrapText="1"/>
    </xf>
    <xf numFmtId="179" fontId="4" fillId="0" borderId="18" xfId="0" applyNumberFormat="1" applyFont="1" applyFill="1" applyBorder="1" applyAlignment="1">
      <alignment horizontal="right" vertical="center" wrapText="1"/>
    </xf>
    <xf numFmtId="164" fontId="4" fillId="28" borderId="14" xfId="0" applyNumberFormat="1" applyFont="1" applyFill="1" applyBorder="1" applyAlignment="1">
      <alignment horizontal="center" vertical="center" wrapText="1"/>
    </xf>
    <xf numFmtId="173" fontId="5" fillId="28" borderId="3" xfId="0" applyNumberFormat="1" applyFont="1" applyFill="1" applyBorder="1" applyAlignment="1">
      <alignment horizontal="center" vertical="center" wrapText="1"/>
    </xf>
    <xf numFmtId="164" fontId="4" fillId="28" borderId="3" xfId="0" applyNumberFormat="1" applyFont="1" applyFill="1" applyBorder="1" applyAlignment="1">
      <alignment horizontal="center" vertical="center" wrapText="1"/>
    </xf>
    <xf numFmtId="164" fontId="5" fillId="28" borderId="3" xfId="0" applyNumberFormat="1" applyFont="1" applyFill="1" applyBorder="1" applyAlignment="1">
      <alignment horizontal="center" vertical="center" wrapText="1"/>
    </xf>
    <xf numFmtId="164" fontId="4" fillId="28" borderId="18" xfId="0" applyNumberFormat="1" applyFont="1" applyFill="1" applyBorder="1" applyAlignment="1">
      <alignment horizontal="center" vertical="center" wrapText="1"/>
    </xf>
    <xf numFmtId="164" fontId="4" fillId="28" borderId="20" xfId="0" applyNumberFormat="1" applyFont="1" applyFill="1" applyBorder="1" applyAlignment="1">
      <alignment horizontal="right" vertical="center" wrapText="1"/>
    </xf>
    <xf numFmtId="164" fontId="4" fillId="28" borderId="3" xfId="0" applyNumberFormat="1" applyFont="1" applyFill="1" applyBorder="1" applyAlignment="1">
      <alignment horizontal="right" vertical="center" wrapText="1"/>
    </xf>
    <xf numFmtId="164" fontId="5" fillId="28" borderId="3" xfId="0" applyNumberFormat="1" applyFont="1" applyFill="1" applyBorder="1" applyAlignment="1">
      <alignment horizontal="right" vertical="center" wrapText="1"/>
    </xf>
    <xf numFmtId="164" fontId="5" fillId="28" borderId="18" xfId="0" applyNumberFormat="1" applyFont="1" applyFill="1" applyBorder="1" applyAlignment="1">
      <alignment horizontal="right" vertical="center" wrapText="1"/>
    </xf>
    <xf numFmtId="0" fontId="7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8" fillId="0" borderId="0" xfId="0" applyFont="1" applyFill="1"/>
    <xf numFmtId="0" fontId="8" fillId="0" borderId="0" xfId="0" applyFont="1" applyFill="1" applyAlignment="1">
      <alignment vertical="center"/>
    </xf>
  </cellXfs>
  <cellStyles count="35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_Fakt_2" xfId="20"/>
    <cellStyle name="_rozhufrovka 2009" xfId="21"/>
    <cellStyle name="_АТиСТ 5а МТР липень 2008" xfId="22"/>
    <cellStyle name="_ПРГК сводний_" xfId="23"/>
    <cellStyle name="_УТГ" xfId="24"/>
    <cellStyle name="_Феодосия 5а МТР липень 2008" xfId="25"/>
    <cellStyle name="_ХТГ довідка." xfId="26"/>
    <cellStyle name="_Шебелинка 5а МТР липень 2008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1 3" xfId="35"/>
    <cellStyle name="20% - Акцент2 2" xfId="36"/>
    <cellStyle name="20% - Акцент2 3" xfId="37"/>
    <cellStyle name="20% - Акцент3 2" xfId="38"/>
    <cellStyle name="20% - Акцент3 3" xfId="39"/>
    <cellStyle name="20% - Акцент4 2" xfId="40"/>
    <cellStyle name="20% - Акцент4 3" xfId="41"/>
    <cellStyle name="20% - Акцент5 2" xfId="42"/>
    <cellStyle name="20% - Акцент5 3" xfId="43"/>
    <cellStyle name="20% - Акцент6 2" xfId="44"/>
    <cellStyle name="20% - Акцент6 3" xfId="45"/>
    <cellStyle name="40% - Accent1" xfId="46"/>
    <cellStyle name="40% - Accent2" xfId="47"/>
    <cellStyle name="40% - Accent3" xfId="48"/>
    <cellStyle name="40% - Accent4" xfId="49"/>
    <cellStyle name="40% - Accent5" xfId="50"/>
    <cellStyle name="40% - Accent6" xfId="51"/>
    <cellStyle name="40% - Акцент1 2" xfId="52"/>
    <cellStyle name="40% - Акцент1 3" xfId="53"/>
    <cellStyle name="40% - Акцент2 2" xfId="54"/>
    <cellStyle name="40% - Акцент2 3" xfId="55"/>
    <cellStyle name="40% - Акцент3 2" xfId="56"/>
    <cellStyle name="40% - Акцент3 3" xfId="57"/>
    <cellStyle name="40% - Акцент4 2" xfId="58"/>
    <cellStyle name="40% - Акцент4 3" xfId="59"/>
    <cellStyle name="40% - Акцент5 2" xfId="60"/>
    <cellStyle name="40% - Акцент5 3" xfId="61"/>
    <cellStyle name="40% - Акцент6 2" xfId="62"/>
    <cellStyle name="40% - Акцент6 3" xfId="63"/>
    <cellStyle name="60% - Accent1" xfId="64"/>
    <cellStyle name="60% - Accent2" xfId="65"/>
    <cellStyle name="60% - Accent3" xfId="66"/>
    <cellStyle name="60% - Accent4" xfId="67"/>
    <cellStyle name="60% - Accent5" xfId="68"/>
    <cellStyle name="60% - Accent6" xfId="69"/>
    <cellStyle name="60% - Акцент1 2" xfId="70"/>
    <cellStyle name="60% - Акцент1 3" xfId="71"/>
    <cellStyle name="60% - Акцент2 2" xfId="72"/>
    <cellStyle name="60% - Акцент2 3" xfId="73"/>
    <cellStyle name="60% - Акцент3 2" xfId="74"/>
    <cellStyle name="60% - Акцент3 3" xfId="75"/>
    <cellStyle name="60% - Акцент4 2" xfId="76"/>
    <cellStyle name="60% - Акцент4 3" xfId="77"/>
    <cellStyle name="60% - Акцент5 2" xfId="78"/>
    <cellStyle name="60% - Акцент5 3" xfId="79"/>
    <cellStyle name="60% - Акцент6 2" xfId="80"/>
    <cellStyle name="60% - Акцент6 3" xfId="81"/>
    <cellStyle name="Accent1" xfId="82"/>
    <cellStyle name="Accent2" xfId="83"/>
    <cellStyle name="Accent3" xfId="84"/>
    <cellStyle name="Accent4" xfId="85"/>
    <cellStyle name="Accent5" xfId="86"/>
    <cellStyle name="Accent6" xfId="87"/>
    <cellStyle name="Bad" xfId="88"/>
    <cellStyle name="Calculation" xfId="89"/>
    <cellStyle name="Check Cell" xfId="90"/>
    <cellStyle name="Column-Header" xfId="91"/>
    <cellStyle name="Column-Header 2" xfId="92"/>
    <cellStyle name="Column-Header 3" xfId="93"/>
    <cellStyle name="Column-Header 4" xfId="94"/>
    <cellStyle name="Column-Header 5" xfId="95"/>
    <cellStyle name="Column-Header 6" xfId="96"/>
    <cellStyle name="Column-Header 7" xfId="97"/>
    <cellStyle name="Column-Header 7 2" xfId="98"/>
    <cellStyle name="Column-Header 8" xfId="99"/>
    <cellStyle name="Column-Header 8 2" xfId="100"/>
    <cellStyle name="Column-Header 9" xfId="101"/>
    <cellStyle name="Column-Header 9 2" xfId="102"/>
    <cellStyle name="Column-Header_Zvit rux-koshtiv 2010 Департамент 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" xfId="123"/>
    <cellStyle name="Heading 1" xfId="124"/>
    <cellStyle name="Heading 2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" xfId="197"/>
    <cellStyle name="Normal 2" xfId="198"/>
    <cellStyle name="Normal_GSE DCF_Model_31_07_09 final" xfId="199"/>
    <cellStyle name="Note" xfId="200"/>
    <cellStyle name="Number-Cells" xfId="201"/>
    <cellStyle name="Number-Cells-Column2" xfId="202"/>
    <cellStyle name="Number-Cells-Column5" xfId="203"/>
    <cellStyle name="Output" xfId="204"/>
    <cellStyle name="Row-Header" xfId="205"/>
    <cellStyle name="Row-Header 2" xfId="206"/>
    <cellStyle name="Title" xfId="207"/>
    <cellStyle name="Total" xfId="208"/>
    <cellStyle name="Warning Text" xfId="209"/>
    <cellStyle name="Акцент1 2" xfId="210"/>
    <cellStyle name="Акцент1 3" xfId="211"/>
    <cellStyle name="Акцент2 2" xfId="212"/>
    <cellStyle name="Акцент2 3" xfId="213"/>
    <cellStyle name="Акцент3 2" xfId="214"/>
    <cellStyle name="Акцент3 3" xfId="215"/>
    <cellStyle name="Акцент4 2" xfId="216"/>
    <cellStyle name="Акцент4 3" xfId="217"/>
    <cellStyle name="Акцент5 2" xfId="218"/>
    <cellStyle name="Акцент5 3" xfId="219"/>
    <cellStyle name="Акцент6 2" xfId="220"/>
    <cellStyle name="Акцент6 3" xfId="221"/>
    <cellStyle name="Ввод  2" xfId="222"/>
    <cellStyle name="Ввод  3" xfId="223"/>
    <cellStyle name="Відсотковий" xfId="224" builtinId="5"/>
    <cellStyle name="Вывод 2" xfId="225"/>
    <cellStyle name="Вывод 3" xfId="226"/>
    <cellStyle name="Вычисление 2" xfId="227"/>
    <cellStyle name="Вычисление 3" xfId="228"/>
    <cellStyle name="Денежный 2" xfId="229"/>
    <cellStyle name="Заголовок 1 2" xfId="230"/>
    <cellStyle name="Заголовок 1 3" xfId="231"/>
    <cellStyle name="Заголовок 2 2" xfId="232"/>
    <cellStyle name="Заголовок 2 3" xfId="233"/>
    <cellStyle name="Заголовок 3 2" xfId="234"/>
    <cellStyle name="Заголовок 3 3" xfId="235"/>
    <cellStyle name="Заголовок 4 2" xfId="236"/>
    <cellStyle name="Заголовок 4 3" xfId="237"/>
    <cellStyle name="Итог 2" xfId="238"/>
    <cellStyle name="Итог 3" xfId="239"/>
    <cellStyle name="Контрольная ячейка 2" xfId="240"/>
    <cellStyle name="Контрольная ячейка 3" xfId="241"/>
    <cellStyle name="Название 2" xfId="242"/>
    <cellStyle name="Название 3" xfId="243"/>
    <cellStyle name="Нейтральный 2" xfId="244"/>
    <cellStyle name="Нейтральный 3" xfId="245"/>
    <cellStyle name="Обычный 10" xfId="246"/>
    <cellStyle name="Обычный 11" xfId="247"/>
    <cellStyle name="Обычный 12" xfId="248"/>
    <cellStyle name="Обычный 13" xfId="249"/>
    <cellStyle name="Обычный 14" xfId="250"/>
    <cellStyle name="Обычный 15" xfId="251"/>
    <cellStyle name="Обычный 16" xfId="252"/>
    <cellStyle name="Обычный 17" xfId="253"/>
    <cellStyle name="Обычный 18" xfId="254"/>
    <cellStyle name="Обычный 2" xfId="255"/>
    <cellStyle name="Обычный 2 10" xfId="256"/>
    <cellStyle name="Обычный 2 11" xfId="257"/>
    <cellStyle name="Обычный 2 12" xfId="258"/>
    <cellStyle name="Обычный 2 13" xfId="259"/>
    <cellStyle name="Обычный 2 14" xfId="260"/>
    <cellStyle name="Обычный 2 15" xfId="261"/>
    <cellStyle name="Обычный 2 16" xfId="262"/>
    <cellStyle name="Обычный 2 2" xfId="263"/>
    <cellStyle name="Обычный 2 2 2" xfId="264"/>
    <cellStyle name="Обычный 2 2 3" xfId="265"/>
    <cellStyle name="Обычный 2 2_Расшифровка прочих" xfId="266"/>
    <cellStyle name="Обычный 2 3" xfId="267"/>
    <cellStyle name="Обычный 2 4" xfId="268"/>
    <cellStyle name="Обычный 2 5" xfId="269"/>
    <cellStyle name="Обычный 2 6" xfId="270"/>
    <cellStyle name="Обычный 2 7" xfId="271"/>
    <cellStyle name="Обычный 2 8" xfId="272"/>
    <cellStyle name="Обычный 2 9" xfId="273"/>
    <cellStyle name="Обычный 2_2604-2010" xfId="274"/>
    <cellStyle name="Обычный 3" xfId="275"/>
    <cellStyle name="Обычный 3 10" xfId="276"/>
    <cellStyle name="Обычный 3 11" xfId="277"/>
    <cellStyle name="Обычный 3 12" xfId="278"/>
    <cellStyle name="Обычный 3 13" xfId="279"/>
    <cellStyle name="Обычный 3 14" xfId="280"/>
    <cellStyle name="Обычный 3 2" xfId="281"/>
    <cellStyle name="Обычный 3 3" xfId="282"/>
    <cellStyle name="Обычный 3 4" xfId="283"/>
    <cellStyle name="Обычный 3 5" xfId="284"/>
    <cellStyle name="Обычный 3 6" xfId="285"/>
    <cellStyle name="Обычный 3 7" xfId="286"/>
    <cellStyle name="Обычный 3 8" xfId="287"/>
    <cellStyle name="Обычный 3 9" xfId="288"/>
    <cellStyle name="Обычный 3_Дефицит_7 млрд_0608_бс" xfId="289"/>
    <cellStyle name="Обычный 4" xfId="290"/>
    <cellStyle name="Обычный 5" xfId="291"/>
    <cellStyle name="Обычный 5 2" xfId="292"/>
    <cellStyle name="Обычный 6" xfId="293"/>
    <cellStyle name="Обычный 6 2" xfId="294"/>
    <cellStyle name="Обычный 6 3" xfId="295"/>
    <cellStyle name="Обычный 6 4" xfId="296"/>
    <cellStyle name="Обычный 6_Дефицит_7 млрд_0608_бс" xfId="297"/>
    <cellStyle name="Обычный 7" xfId="298"/>
    <cellStyle name="Обычный 7 2" xfId="299"/>
    <cellStyle name="Обычный 8" xfId="300"/>
    <cellStyle name="Обычный 9" xfId="301"/>
    <cellStyle name="Обычный 9 2" xfId="302"/>
    <cellStyle name="Плохой 2" xfId="303"/>
    <cellStyle name="Плохой 3" xfId="304"/>
    <cellStyle name="Пояснение 2" xfId="305"/>
    <cellStyle name="Пояснение 3" xfId="306"/>
    <cellStyle name="Примечание 2" xfId="307"/>
    <cellStyle name="Примечание 3" xfId="308"/>
    <cellStyle name="Процентный 2" xfId="309"/>
    <cellStyle name="Процентный 2 10" xfId="310"/>
    <cellStyle name="Процентный 2 11" xfId="311"/>
    <cellStyle name="Процентный 2 12" xfId="312"/>
    <cellStyle name="Процентный 2 13" xfId="313"/>
    <cellStyle name="Процентный 2 14" xfId="314"/>
    <cellStyle name="Процентный 2 15" xfId="315"/>
    <cellStyle name="Процентный 2 16" xfId="316"/>
    <cellStyle name="Процентный 2 2" xfId="317"/>
    <cellStyle name="Процентный 2 3" xfId="318"/>
    <cellStyle name="Процентный 2 4" xfId="319"/>
    <cellStyle name="Процентный 2 5" xfId="320"/>
    <cellStyle name="Процентный 2 6" xfId="321"/>
    <cellStyle name="Процентный 2 7" xfId="322"/>
    <cellStyle name="Процентный 2 8" xfId="323"/>
    <cellStyle name="Процентный 2 9" xfId="324"/>
    <cellStyle name="Процентный 3" xfId="325"/>
    <cellStyle name="Процентный 4" xfId="326"/>
    <cellStyle name="Процентный 4 2" xfId="327"/>
    <cellStyle name="Связанная ячейка 2" xfId="328"/>
    <cellStyle name="Связанная ячейка 3" xfId="329"/>
    <cellStyle name="Стиль 1" xfId="330"/>
    <cellStyle name="Стиль 1 2" xfId="331"/>
    <cellStyle name="Стиль 1 3" xfId="332"/>
    <cellStyle name="Стиль 1 4" xfId="333"/>
    <cellStyle name="Стиль 1 5" xfId="334"/>
    <cellStyle name="Стиль 1 6" xfId="335"/>
    <cellStyle name="Стиль 1 7" xfId="336"/>
    <cellStyle name="Текст предупреждения 2" xfId="337"/>
    <cellStyle name="Текст предупреждения 3" xfId="338"/>
    <cellStyle name="Тысячи [0]_1.62" xfId="339"/>
    <cellStyle name="Тысячи_1.62" xfId="340"/>
    <cellStyle name="Финансовый 2" xfId="341"/>
    <cellStyle name="Финансовый 2 10" xfId="342"/>
    <cellStyle name="Финансовый 2 11" xfId="343"/>
    <cellStyle name="Финансовый 2 12" xfId="344"/>
    <cellStyle name="Финансовый 2 13" xfId="345"/>
    <cellStyle name="Финансовый 2 14" xfId="346"/>
    <cellStyle name="Финансовый 2 15" xfId="347"/>
    <cellStyle name="Финансовый 2 16" xfId="348"/>
    <cellStyle name="Финансовый 2 17" xfId="349"/>
    <cellStyle name="Финансовый 2 2" xfId="350"/>
    <cellStyle name="Финансовый 2 3" xfId="351"/>
    <cellStyle name="Финансовый 2 4" xfId="352"/>
    <cellStyle name="Финансовый 2 5" xfId="353"/>
    <cellStyle name="Финансовый 2 6" xfId="354"/>
    <cellStyle name="Финансовый 2 7" xfId="355"/>
    <cellStyle name="Финансовый 2 8" xfId="356"/>
    <cellStyle name="Финансовый 2 9" xfId="357"/>
    <cellStyle name="Финансовый 3" xfId="358"/>
    <cellStyle name="Финансовый 3 2" xfId="359"/>
    <cellStyle name="Финансовый 4" xfId="360"/>
    <cellStyle name="Финансовый 4 2" xfId="361"/>
    <cellStyle name="Финансовый 4 3" xfId="362"/>
    <cellStyle name="Финансовый 5" xfId="363"/>
    <cellStyle name="Финансовый 6" xfId="364"/>
    <cellStyle name="Финансовый 7" xfId="365"/>
    <cellStyle name="Хороший 2" xfId="366"/>
    <cellStyle name="Хороший 3" xfId="367"/>
    <cellStyle name="числовой" xfId="368"/>
    <cellStyle name="Ю" xfId="369"/>
    <cellStyle name="Ю-FreeSet_10" xfId="37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10" Type="http://schemas.openxmlformats.org/officeDocument/2006/relationships/calcChain" Target="calcChain.xml" /><Relationship Id="rId9" Type="http://schemas.openxmlformats.org/officeDocument/2006/relationships/sharedStrings" Target="sharedStrings.xml" /><Relationship Id="rId5" Type="http://schemas.openxmlformats.org/officeDocument/2006/relationships/worksheet" Target="worksheets/sheet3.xml" /><Relationship Id="rId6" Type="http://schemas.openxmlformats.org/officeDocument/2006/relationships/worksheet" Target="worksheets/sheet4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M456"/>
  <sheetViews>
    <sheetView zoomScale="70" zoomScaleNormal="70" zoomScaleSheetLayoutView="50" zoomScalePageLayoutView="73" workbookViewId="0" topLeftCell="A7">
      <selection pane="topLeft" activeCell="B19" sqref="B19:H19"/>
    </sheetView>
  </sheetViews>
  <sheetFormatPr defaultRowHeight="18.75"/>
  <cols>
    <col min="1" max="1" width="86.14285714285714" style="2" customWidth="1"/>
    <col min="2" max="2" width="17.142857142857142" style="3" customWidth="1"/>
    <col min="3" max="6" width="30.714285714285715" style="3" customWidth="1"/>
    <col min="7" max="7" width="25.714285714285715" style="3" customWidth="1"/>
    <col min="8" max="8" width="21.714285714285715" style="3" customWidth="1"/>
    <col min="9" max="9" width="10" style="2" customWidth="1"/>
    <col min="10" max="10" width="9.571428571428571" style="2" customWidth="1"/>
    <col min="11" max="16384" width="9.142857142857142" style="2"/>
  </cols>
  <sheetData>
    <row r="1" spans="2:10" ht="18.75" customHeight="1">
      <c r="B1" s="12"/>
      <c r="C1" s="12"/>
      <c r="D1" s="12"/>
      <c r="E1" s="2" t="s">
        <v>417</v>
      </c>
      <c r="G1" s="14"/>
      <c r="H1" s="14"/>
      <c r="I1"/>
      <c r="J1"/>
    </row>
    <row r="2" spans="1:10" ht="18.75" customHeight="1">
      <c r="A2" s="37"/>
      <c r="E2" s="153" t="s">
        <v>415</v>
      </c>
      <c r="G2" s="14"/>
      <c r="H2" s="14"/>
      <c r="I2"/>
      <c r="J2"/>
    </row>
    <row r="3" spans="1:10" ht="18.75" customHeight="1">
      <c r="A3" s="3"/>
      <c r="E3" s="153" t="s">
        <v>416</v>
      </c>
      <c r="G3" s="14"/>
      <c r="H3" s="14"/>
      <c r="I3"/>
      <c r="J3"/>
    </row>
    <row r="4" spans="1:10" ht="18.75" customHeight="1">
      <c r="A4" s="3"/>
      <c r="E4" s="14"/>
      <c r="F4" s="14"/>
      <c r="G4" s="14"/>
      <c r="H4" s="14"/>
      <c r="I4"/>
      <c r="J4"/>
    </row>
    <row r="5" spans="1:10" ht="18.75" customHeight="1">
      <c r="A5" s="3"/>
      <c r="E5" s="195" t="s">
        <v>418</v>
      </c>
      <c r="F5" s="195"/>
      <c r="G5" s="195"/>
      <c r="H5" s="195"/>
      <c r="I5"/>
      <c r="J5"/>
    </row>
    <row r="6" spans="1:10" ht="18.75" customHeight="1">
      <c r="A6" s="3"/>
      <c r="E6" s="153"/>
      <c r="F6" s="153"/>
      <c r="G6" s="153"/>
      <c r="H6" s="153"/>
      <c r="I6"/>
      <c r="J6"/>
    </row>
    <row r="7" spans="1:10" ht="18.75" customHeight="1">
      <c r="A7" s="3"/>
      <c r="E7" s="196" t="s">
        <v>419</v>
      </c>
      <c r="F7" s="196"/>
      <c r="G7" s="196"/>
      <c r="H7" s="196"/>
      <c r="I7"/>
      <c r="J7"/>
    </row>
    <row r="8" spans="1:10" ht="18.75" customHeight="1">
      <c r="A8" s="3"/>
      <c r="E8" s="197" t="s">
        <v>420</v>
      </c>
      <c r="F8" s="197"/>
      <c r="G8" s="197"/>
      <c r="H8" s="197"/>
      <c r="I8"/>
      <c r="J8"/>
    </row>
    <row r="9" spans="1:10" ht="18.75" customHeight="1">
      <c r="A9" s="3"/>
      <c r="E9" s="153"/>
      <c r="F9" s="153"/>
      <c r="G9" s="153"/>
      <c r="H9" s="153"/>
      <c r="I9"/>
      <c r="J9"/>
    </row>
    <row r="10" spans="1:10" ht="18.75" customHeight="1">
      <c r="A10" s="3"/>
      <c r="E10" s="196" t="s">
        <v>421</v>
      </c>
      <c r="F10" s="196"/>
      <c r="G10" s="196"/>
      <c r="H10" s="196"/>
      <c r="I10"/>
      <c r="J10"/>
    </row>
    <row r="11" spans="1:10" ht="18.75" customHeight="1">
      <c r="A11" s="3"/>
      <c r="E11" s="14"/>
      <c r="F11" s="14"/>
      <c r="G11" s="14"/>
      <c r="H11" s="14"/>
      <c r="I11"/>
      <c r="J11"/>
    </row>
    <row r="12" spans="1:8" ht="39.75" customHeight="1">
      <c r="A12" s="124"/>
      <c r="B12" s="125"/>
      <c r="C12" s="125"/>
      <c r="D12" s="125"/>
      <c r="E12" s="210" t="s">
        <v>0</v>
      </c>
      <c r="F12" s="211"/>
      <c r="G12" s="210" t="s">
        <v>1</v>
      </c>
      <c r="H12" s="211"/>
    </row>
    <row r="13" spans="1:8" ht="20.1" customHeight="1">
      <c r="A13" s="126" t="s">
        <v>2</v>
      </c>
      <c r="B13" s="210"/>
      <c r="C13" s="212"/>
      <c r="D13" s="211"/>
      <c r="E13" s="127" t="s">
        <v>3</v>
      </c>
      <c r="F13" s="126"/>
      <c r="G13" s="128" t="s">
        <v>4</v>
      </c>
      <c r="H13" s="129"/>
    </row>
    <row r="14" spans="1:8" ht="20.1" customHeight="1">
      <c r="A14" s="127" t="s">
        <v>5</v>
      </c>
      <c r="B14" s="210"/>
      <c r="C14" s="212"/>
      <c r="D14" s="211"/>
      <c r="E14" s="126" t="s">
        <v>6</v>
      </c>
      <c r="F14" s="127"/>
      <c r="G14" s="128" t="s">
        <v>4</v>
      </c>
      <c r="H14" s="129"/>
    </row>
    <row r="15" spans="1:8" ht="20.1" customHeight="1">
      <c r="A15" s="130" t="s">
        <v>7</v>
      </c>
      <c r="B15" s="210"/>
      <c r="C15" s="212"/>
      <c r="D15" s="211"/>
      <c r="E15" s="127" t="s">
        <v>8</v>
      </c>
      <c r="F15" s="127"/>
      <c r="G15" s="128" t="s">
        <v>4</v>
      </c>
      <c r="H15" s="129"/>
    </row>
    <row r="16" spans="1:8" ht="20.1" customHeight="1">
      <c r="A16" s="126" t="s">
        <v>9</v>
      </c>
      <c r="B16" s="210"/>
      <c r="C16" s="212"/>
      <c r="D16" s="211"/>
      <c r="E16" s="126" t="s">
        <v>10</v>
      </c>
      <c r="F16" s="126"/>
      <c r="G16" s="128" t="s">
        <v>4</v>
      </c>
      <c r="H16" s="129"/>
    </row>
    <row r="17" spans="1:8" ht="20.1" customHeight="1">
      <c r="A17" s="126" t="s">
        <v>11</v>
      </c>
      <c r="B17" s="210"/>
      <c r="C17" s="212"/>
      <c r="D17" s="212"/>
      <c r="E17" s="212"/>
      <c r="F17" s="212"/>
      <c r="G17" s="212"/>
      <c r="H17" s="211"/>
    </row>
    <row r="18" spans="1:8" ht="20.1" customHeight="1">
      <c r="A18" s="126" t="s">
        <v>12</v>
      </c>
      <c r="B18" s="210"/>
      <c r="C18" s="212"/>
      <c r="D18" s="212"/>
      <c r="E18" s="212"/>
      <c r="F18" s="212"/>
      <c r="G18" s="212"/>
      <c r="H18" s="211"/>
    </row>
    <row r="19" spans="1:8" ht="20.1" customHeight="1">
      <c r="A19" s="126" t="s">
        <v>13</v>
      </c>
      <c r="B19" s="210"/>
      <c r="C19" s="212"/>
      <c r="D19" s="212"/>
      <c r="E19" s="212"/>
      <c r="F19" s="212"/>
      <c r="G19" s="212"/>
      <c r="H19" s="211"/>
    </row>
    <row r="20" spans="1:8" ht="20.1" customHeight="1">
      <c r="A20" s="126" t="s">
        <v>14</v>
      </c>
      <c r="B20" s="210"/>
      <c r="C20" s="212"/>
      <c r="D20" s="212"/>
      <c r="E20" s="212"/>
      <c r="F20" s="212"/>
      <c r="G20" s="212"/>
      <c r="H20" s="211"/>
    </row>
    <row r="21" spans="1:8" ht="20.1" customHeight="1">
      <c r="A21" s="9" t="s">
        <v>15</v>
      </c>
      <c r="B21" s="204"/>
      <c r="C21" s="205"/>
      <c r="D21" s="205"/>
      <c r="E21" s="205"/>
      <c r="F21" s="205"/>
      <c r="G21" s="205"/>
      <c r="H21" s="206"/>
    </row>
    <row r="22" spans="1:8" ht="20.1" customHeight="1">
      <c r="A22" s="7" t="s">
        <v>16</v>
      </c>
      <c r="B22" s="204"/>
      <c r="C22" s="205"/>
      <c r="D22" s="205"/>
      <c r="E22" s="206"/>
      <c r="F22" s="207" t="s">
        <v>17</v>
      </c>
      <c r="G22" s="208"/>
      <c r="H22" s="7"/>
    </row>
    <row r="23" spans="1:8" ht="19.5" customHeight="1">
      <c r="A23" s="9" t="s">
        <v>18</v>
      </c>
      <c r="B23" s="204"/>
      <c r="C23" s="205"/>
      <c r="D23" s="205"/>
      <c r="E23" s="206"/>
      <c r="F23" s="220" t="s">
        <v>19</v>
      </c>
      <c r="G23" s="221"/>
      <c r="H23" s="7"/>
    </row>
    <row r="24" spans="2:8" ht="20.1" customHeight="1">
      <c r="B24" s="27"/>
      <c r="C24" s="27"/>
      <c r="D24" s="27"/>
      <c r="E24" s="27"/>
      <c r="F24" s="2"/>
      <c r="G24" s="2"/>
      <c r="H24" s="2"/>
    </row>
    <row r="25" spans="1:8" ht="19.5" customHeight="1">
      <c r="A25" s="14"/>
      <c r="B25" s="2"/>
      <c r="C25" s="2"/>
      <c r="D25" s="2"/>
      <c r="E25" s="2"/>
      <c r="F25" s="2"/>
      <c r="G25" s="2"/>
      <c r="H25" s="2"/>
    </row>
    <row r="26" spans="1:8" ht="19.5" customHeight="1">
      <c r="A26" s="209" t="s">
        <v>20</v>
      </c>
      <c r="B26" s="209"/>
      <c r="C26" s="209"/>
      <c r="D26" s="209"/>
      <c r="E26" s="209"/>
      <c r="F26" s="209"/>
      <c r="G26" s="209"/>
      <c r="H26" s="209"/>
    </row>
    <row r="27" spans="1:8" ht="18.75">
      <c r="A27" s="209" t="s">
        <v>21</v>
      </c>
      <c r="B27" s="209"/>
      <c r="C27" s="209"/>
      <c r="D27" s="209"/>
      <c r="E27" s="209"/>
      <c r="F27" s="209"/>
      <c r="G27" s="209"/>
      <c r="H27" s="209"/>
    </row>
    <row r="28" spans="1:8" ht="18.75">
      <c r="A28" s="209" t="s">
        <v>22</v>
      </c>
      <c r="B28" s="209"/>
      <c r="C28" s="209"/>
      <c r="D28" s="209"/>
      <c r="E28" s="209"/>
      <c r="F28" s="209"/>
      <c r="G28" s="209"/>
      <c r="H28" s="209"/>
    </row>
    <row r="29" spans="1:8" ht="18.75">
      <c r="A29" s="201" t="s">
        <v>23</v>
      </c>
      <c r="B29" s="201"/>
      <c r="C29" s="201"/>
      <c r="D29" s="201"/>
      <c r="E29" s="201"/>
      <c r="F29" s="201"/>
      <c r="G29" s="201"/>
      <c r="H29" s="201"/>
    </row>
    <row r="30" spans="1:8" ht="9" customHeight="1">
      <c r="A30" s="166"/>
      <c r="B30" s="166"/>
      <c r="C30" s="166"/>
      <c r="D30" s="166"/>
      <c r="E30" s="166"/>
      <c r="F30" s="166"/>
      <c r="G30" s="166"/>
      <c r="H30" s="166"/>
    </row>
    <row r="31" spans="1:8" ht="18.75">
      <c r="A31" s="209" t="s">
        <v>24</v>
      </c>
      <c r="B31" s="209"/>
      <c r="C31" s="209"/>
      <c r="D31" s="209"/>
      <c r="E31" s="209"/>
      <c r="F31" s="209"/>
      <c r="G31" s="209"/>
      <c r="H31" s="209"/>
    </row>
    <row r="32" spans="2:8" ht="12" customHeight="1" thickBot="1">
      <c r="B32" s="14"/>
      <c r="C32" s="14"/>
      <c r="D32" s="14"/>
      <c r="E32" s="14"/>
      <c r="F32" s="14"/>
      <c r="G32" s="14"/>
      <c r="H32" s="14"/>
    </row>
    <row r="33" spans="1:8" ht="43.5" customHeight="1">
      <c r="A33" s="218" t="s">
        <v>25</v>
      </c>
      <c r="B33" s="216" t="s">
        <v>26</v>
      </c>
      <c r="C33" s="216" t="s">
        <v>27</v>
      </c>
      <c r="D33" s="216"/>
      <c r="E33" s="202" t="s">
        <v>28</v>
      </c>
      <c r="F33" s="202"/>
      <c r="G33" s="202"/>
      <c r="H33" s="203"/>
    </row>
    <row r="34" spans="1:8" ht="44.25" customHeight="1">
      <c r="A34" s="219"/>
      <c r="B34" s="217"/>
      <c r="C34" s="168" t="s">
        <v>29</v>
      </c>
      <c r="D34" s="168" t="s">
        <v>30</v>
      </c>
      <c r="E34" s="182" t="s">
        <v>31</v>
      </c>
      <c r="F34" s="182" t="s">
        <v>32</v>
      </c>
      <c r="G34" s="182" t="s">
        <v>33</v>
      </c>
      <c r="H34" s="82" t="s">
        <v>34</v>
      </c>
    </row>
    <row r="35" spans="1:8" ht="19.5" thickBot="1">
      <c r="A35" s="116">
        <v>1</v>
      </c>
      <c r="B35" s="117">
        <v>2</v>
      </c>
      <c r="C35" s="93">
        <v>3</v>
      </c>
      <c r="D35" s="117">
        <v>4</v>
      </c>
      <c r="E35" s="93">
        <v>5</v>
      </c>
      <c r="F35" s="117">
        <v>6</v>
      </c>
      <c r="G35" s="93">
        <v>7</v>
      </c>
      <c r="H35" s="118">
        <v>8</v>
      </c>
    </row>
    <row r="36" spans="1:12" s="4" customFormat="1" ht="25.5" customHeight="1" thickBot="1">
      <c r="A36" s="198" t="s">
        <v>35</v>
      </c>
      <c r="B36" s="199"/>
      <c r="C36" s="199"/>
      <c r="D36" s="199"/>
      <c r="E36" s="199"/>
      <c r="F36" s="199"/>
      <c r="G36" s="199"/>
      <c r="H36" s="200"/>
      <c r="I36" s="192"/>
      <c r="J36" s="192"/>
      <c r="K36" s="192"/>
      <c r="L36" s="192"/>
    </row>
    <row r="37" spans="1:12" s="4" customFormat="1" ht="20.1" customHeight="1">
      <c r="A37" s="161" t="s">
        <v>36</v>
      </c>
      <c r="B37" s="167">
        <v>1000</v>
      </c>
      <c r="C37" s="325">
        <f>'І. Інф. до звіт.'!C10</f>
        <v>0</v>
      </c>
      <c r="D37" s="325">
        <f>'І. Інф. до звіт.'!D10</f>
        <v>0</v>
      </c>
      <c r="E37" s="325">
        <f>'І. Інф. до звіт.'!E10</f>
        <v>0</v>
      </c>
      <c r="F37" s="325">
        <f>'І. Інф. до звіт.'!F10</f>
        <v>0</v>
      </c>
      <c r="G37" s="326">
        <f>F37-E37</f>
        <v>0</v>
      </c>
      <c r="H37" s="327" t="e">
        <f>(F37/E37)*100</f>
        <v>#DIV/0!</v>
      </c>
      <c r="I37" s="192"/>
      <c r="J37" s="192"/>
      <c r="K37" s="192"/>
      <c r="L37" s="192"/>
    </row>
    <row r="38" spans="1:12" s="4" customFormat="1" ht="20.1" customHeight="1">
      <c r="A38" s="97" t="s">
        <v>37</v>
      </c>
      <c r="B38" s="168">
        <v>1010</v>
      </c>
      <c r="C38" s="328">
        <f>'І. Інф. до звіт.'!C11</f>
        <v>0</v>
      </c>
      <c r="D38" s="328">
        <f>'І. Інф. до звіт.'!D11</f>
        <v>0</v>
      </c>
      <c r="E38" s="328">
        <f>'І. Інф. до звіт.'!E11</f>
        <v>0</v>
      </c>
      <c r="F38" s="328">
        <f>'І. Інф. до звіт.'!F11</f>
        <v>0</v>
      </c>
      <c r="G38" s="329">
        <f>F38-E38</f>
        <v>0</v>
      </c>
      <c r="H38" s="330" t="e">
        <f>(F38/E38)*100</f>
        <v>#DIV/0!</v>
      </c>
      <c r="I38" s="192"/>
      <c r="J38" s="192"/>
      <c r="K38" s="192"/>
      <c r="L38" s="192"/>
    </row>
    <row r="39" spans="1:12" s="4" customFormat="1" ht="20.1" customHeight="1">
      <c r="A39" s="98" t="s">
        <v>38</v>
      </c>
      <c r="B39" s="174">
        <v>1020</v>
      </c>
      <c r="C39" s="331">
        <f>C37-C38</f>
        <v>0</v>
      </c>
      <c r="D39" s="331">
        <f>D37-D38</f>
        <v>0</v>
      </c>
      <c r="E39" s="331">
        <f>E37-E38</f>
        <v>0</v>
      </c>
      <c r="F39" s="331">
        <f>F37-F38</f>
        <v>0</v>
      </c>
      <c r="G39" s="332">
        <f>F39-E39</f>
        <v>0</v>
      </c>
      <c r="H39" s="333" t="e">
        <f>(F39/E39)*100</f>
        <v>#DIV/0!</v>
      </c>
      <c r="I39" s="192"/>
      <c r="J39" s="373"/>
      <c r="K39" s="192"/>
      <c r="L39" s="192"/>
    </row>
    <row r="40" spans="1:12" s="4" customFormat="1" ht="20.1" customHeight="1">
      <c r="A40" s="99" t="s">
        <v>39</v>
      </c>
      <c r="B40" s="174">
        <v>1300</v>
      </c>
      <c r="C40" s="331">
        <f>'І. Інф. до звіт.'!C87</f>
        <v>0</v>
      </c>
      <c r="D40" s="331">
        <f>'І. Інф. до звіт.'!D87</f>
        <v>0</v>
      </c>
      <c r="E40" s="331">
        <f>'І. Інф. до звіт.'!E87</f>
        <v>0</v>
      </c>
      <c r="F40" s="331">
        <f>'І. Інф. до звіт.'!F87</f>
        <v>0</v>
      </c>
      <c r="G40" s="332">
        <f>F40-E40</f>
        <v>0</v>
      </c>
      <c r="H40" s="333" t="e">
        <f>(F40/E40)*100</f>
        <v>#DIV/0!</v>
      </c>
      <c r="I40" s="192"/>
      <c r="J40" s="192"/>
      <c r="K40" s="192"/>
      <c r="L40" s="192"/>
    </row>
    <row r="41" spans="1:12" s="4" customFormat="1" ht="20.1" customHeight="1" thickBot="1">
      <c r="A41" s="114" t="s">
        <v>40</v>
      </c>
      <c r="B41" s="115">
        <v>1200</v>
      </c>
      <c r="C41" s="334" t="e">
        <f>'І. Інф. до звіт.'!C81</f>
        <v>#VALUE!</v>
      </c>
      <c r="D41" s="334" t="e">
        <f>'І. Інф. до звіт.'!D81</f>
        <v>#VALUE!</v>
      </c>
      <c r="E41" s="334" t="e">
        <f>'І. Інф. до звіт.'!E81</f>
        <v>#VALUE!</v>
      </c>
      <c r="F41" s="334" t="e">
        <f>'І. Інф. до звіт.'!F81</f>
        <v>#VALUE!</v>
      </c>
      <c r="G41" s="335" t="e">
        <f>F41-E41</f>
        <v>#VALUE!</v>
      </c>
      <c r="H41" s="336" t="e">
        <f>(F41/E41)*100</f>
        <v>#VALUE!</v>
      </c>
      <c r="I41" s="373"/>
      <c r="J41" s="373"/>
      <c r="K41" s="192"/>
      <c r="L41" s="192"/>
    </row>
    <row r="42" spans="1:12" s="4" customFormat="1" ht="28.5" customHeight="1" thickBot="1">
      <c r="A42" s="198" t="s">
        <v>41</v>
      </c>
      <c r="B42" s="199"/>
      <c r="C42" s="199"/>
      <c r="D42" s="199"/>
      <c r="E42" s="199"/>
      <c r="F42" s="199"/>
      <c r="G42" s="199"/>
      <c r="H42" s="200"/>
      <c r="I42" s="373"/>
      <c r="J42" s="373"/>
      <c r="K42" s="192"/>
      <c r="L42" s="192"/>
    </row>
    <row r="43" spans="1:12" s="4" customFormat="1" ht="18.75">
      <c r="A43" s="112" t="s">
        <v>42</v>
      </c>
      <c r="B43" s="92">
        <v>2111</v>
      </c>
      <c r="C43" s="325">
        <f>'ІІ. Розр. з бюджетом'!C24</f>
        <v>0</v>
      </c>
      <c r="D43" s="325">
        <f>'ІІ. Розр. з бюджетом'!D24</f>
        <v>0</v>
      </c>
      <c r="E43" s="325">
        <f>'ІІ. Розр. з бюджетом'!E24</f>
        <v>0</v>
      </c>
      <c r="F43" s="325">
        <f>'ІІ. Розр. з бюджетом'!F24</f>
        <v>0</v>
      </c>
      <c r="G43" s="326">
        <f t="shared" si="0" ref="G43:G48">F43-E43</f>
        <v>0</v>
      </c>
      <c r="H43" s="327" t="e">
        <f t="shared" si="1" ref="H43:H48">(F43/E43)*100</f>
        <v>#DIV/0!</v>
      </c>
      <c r="I43" s="373"/>
      <c r="J43" s="373"/>
      <c r="K43" s="192"/>
      <c r="L43" s="192"/>
    </row>
    <row r="44" spans="1:12" s="4" customFormat="1" ht="37.5">
      <c r="A44" s="100" t="s">
        <v>43</v>
      </c>
      <c r="B44" s="31">
        <v>2112</v>
      </c>
      <c r="C44" s="337">
        <f>'ІІ. Розр. з бюджетом'!C25</f>
        <v>0</v>
      </c>
      <c r="D44" s="337">
        <f>'ІІ. Розр. з бюджетом'!D25</f>
        <v>0</v>
      </c>
      <c r="E44" s="337">
        <f>'ІІ. Розр. з бюджетом'!E25</f>
        <v>0</v>
      </c>
      <c r="F44" s="337">
        <f>'ІІ. Розр. з бюджетом'!F25</f>
        <v>0</v>
      </c>
      <c r="G44" s="329">
        <f t="shared" si="0"/>
        <v>0</v>
      </c>
      <c r="H44" s="330" t="e">
        <f t="shared" si="1"/>
        <v>#DIV/0!</v>
      </c>
      <c r="I44" s="373"/>
      <c r="J44" s="373"/>
      <c r="K44" s="192"/>
      <c r="L44" s="192"/>
    </row>
    <row r="45" spans="1:12" s="4" customFormat="1" ht="36.75" customHeight="1">
      <c r="A45" s="101" t="s">
        <v>44</v>
      </c>
      <c r="B45" s="168">
        <v>2113</v>
      </c>
      <c r="C45" s="337" t="str">
        <f>'ІІ. Розр. з бюджетом'!C26</f>
        <v>(    )</v>
      </c>
      <c r="D45" s="337" t="str">
        <f>'ІІ. Розр. з бюджетом'!D26</f>
        <v>(    )</v>
      </c>
      <c r="E45" s="337" t="str">
        <f>'ІІ. Розр. з бюджетом'!E26</f>
        <v>(    )</v>
      </c>
      <c r="F45" s="337" t="str">
        <f>'ІІ. Розр. з бюджетом'!F26</f>
        <v>(    )</v>
      </c>
      <c r="G45" s="329" t="e">
        <f t="shared" si="0"/>
        <v>#VALUE!</v>
      </c>
      <c r="H45" s="330" t="e">
        <f t="shared" si="1"/>
        <v>#VALUE!</v>
      </c>
      <c r="I45" s="373"/>
      <c r="J45" s="373"/>
      <c r="K45" s="192"/>
      <c r="L45" s="192"/>
    </row>
    <row r="46" spans="1:10" s="4" customFormat="1" ht="42" customHeight="1">
      <c r="A46" s="101" t="s">
        <v>45</v>
      </c>
      <c r="B46" s="168">
        <v>2131</v>
      </c>
      <c r="C46" s="337">
        <f>'ІІ. Розр. з бюджетом'!C38</f>
        <v>0</v>
      </c>
      <c r="D46" s="337">
        <f>'ІІ. Розр. з бюджетом'!D38</f>
        <v>0</v>
      </c>
      <c r="E46" s="337">
        <f>'ІІ. Розр. з бюджетом'!E38</f>
        <v>0</v>
      </c>
      <c r="F46" s="337">
        <f>'ІІ. Розр. з бюджетом'!F38</f>
        <v>0</v>
      </c>
      <c r="G46" s="329">
        <f t="shared" si="0"/>
        <v>0</v>
      </c>
      <c r="H46" s="330" t="e">
        <f t="shared" si="1"/>
        <v>#DIV/0!</v>
      </c>
      <c r="I46" s="374"/>
      <c r="J46" s="374"/>
    </row>
    <row r="47" spans="1:10" s="4" customFormat="1" ht="60.75" customHeight="1">
      <c r="A47" s="102" t="s">
        <v>46</v>
      </c>
      <c r="B47" s="168">
        <v>2132</v>
      </c>
      <c r="C47" s="328">
        <f>'ІІ. Розр. з бюджетом'!C39</f>
        <v>0</v>
      </c>
      <c r="D47" s="328">
        <f>'ІІ. Розр. з бюджетом'!D39</f>
        <v>0</v>
      </c>
      <c r="E47" s="328">
        <f>'ІІ. Розр. з бюджетом'!E39</f>
        <v>0</v>
      </c>
      <c r="F47" s="328">
        <f>'ІІ. Розр. з бюджетом'!F39</f>
        <v>0</v>
      </c>
      <c r="G47" s="329">
        <f t="shared" si="0"/>
        <v>0</v>
      </c>
      <c r="H47" s="330" t="e">
        <f t="shared" si="1"/>
        <v>#DIV/0!</v>
      </c>
      <c r="I47" s="374"/>
      <c r="J47" s="374"/>
    </row>
    <row r="48" spans="1:10" s="4" customFormat="1" ht="22.5" customHeight="1" thickBot="1">
      <c r="A48" s="105" t="s">
        <v>47</v>
      </c>
      <c r="B48" s="113">
        <v>2200</v>
      </c>
      <c r="C48" s="338">
        <f>'ІІ. Розр. з бюджетом'!C46</f>
        <v>0</v>
      </c>
      <c r="D48" s="338">
        <f>'ІІ. Розр. з бюджетом'!D46</f>
        <v>0</v>
      </c>
      <c r="E48" s="338">
        <f>'ІІ. Розр. з бюджетом'!E46</f>
        <v>0</v>
      </c>
      <c r="F48" s="338">
        <f>'ІІ. Розр. з бюджетом'!F46</f>
        <v>0</v>
      </c>
      <c r="G48" s="335">
        <f t="shared" si="0"/>
        <v>0</v>
      </c>
      <c r="H48" s="336" t="e">
        <f t="shared" si="1"/>
        <v>#DIV/0!</v>
      </c>
      <c r="I48" s="374"/>
      <c r="J48" s="374"/>
    </row>
    <row r="49" spans="1:10" s="4" customFormat="1" ht="28.5" customHeight="1" thickBot="1">
      <c r="A49" s="213" t="s">
        <v>48</v>
      </c>
      <c r="B49" s="214"/>
      <c r="C49" s="214"/>
      <c r="D49" s="214"/>
      <c r="E49" s="214"/>
      <c r="F49" s="214"/>
      <c r="G49" s="214"/>
      <c r="H49" s="215"/>
      <c r="I49" s="374"/>
      <c r="J49" s="374"/>
    </row>
    <row r="50" spans="1:10" s="4" customFormat="1" ht="20.1" customHeight="1" thickBot="1">
      <c r="A50" s="110" t="s">
        <v>49</v>
      </c>
      <c r="B50" s="111">
        <v>4000</v>
      </c>
      <c r="C50" s="339">
        <f>'IV кап.інв. V кред.'!H6</f>
        <v>0</v>
      </c>
      <c r="D50" s="339">
        <f>'IV кап.інв. V кред.'!J6</f>
        <v>0</v>
      </c>
      <c r="E50" s="339">
        <f>'IV кап.інв. V кред.'!L6</f>
        <v>0</v>
      </c>
      <c r="F50" s="339">
        <f>'IV кап.інв. V кред.'!N6</f>
        <v>0</v>
      </c>
      <c r="G50" s="340">
        <f>F50-E50</f>
        <v>0</v>
      </c>
      <c r="H50" s="341" t="e">
        <f>(F50/E50)*100</f>
        <v>#DIV/0!</v>
      </c>
      <c r="I50" s="374"/>
      <c r="J50" s="374"/>
    </row>
    <row r="51" spans="1:10" s="4" customFormat="1" ht="27" customHeight="1" thickBot="1">
      <c r="A51" s="225" t="s">
        <v>403</v>
      </c>
      <c r="B51" s="226"/>
      <c r="C51" s="226"/>
      <c r="D51" s="226"/>
      <c r="E51" s="226"/>
      <c r="F51" s="226"/>
      <c r="G51" s="226"/>
      <c r="H51" s="227"/>
      <c r="I51" s="374"/>
      <c r="J51" s="374"/>
    </row>
    <row r="52" spans="1:10" s="4" customFormat="1" ht="27" customHeight="1">
      <c r="A52" s="156" t="s">
        <v>50</v>
      </c>
      <c r="B52" s="154"/>
      <c r="C52" s="157"/>
      <c r="D52" s="157"/>
      <c r="E52" s="157"/>
      <c r="F52" s="157"/>
      <c r="G52" s="154"/>
      <c r="H52" s="155"/>
      <c r="I52" s="374"/>
      <c r="J52" s="374"/>
    </row>
    <row r="53" spans="1:10" s="4" customFormat="1" ht="56.25">
      <c r="A53" s="104" t="s">
        <v>51</v>
      </c>
      <c r="B53" s="50">
        <v>5010</v>
      </c>
      <c r="C53" s="342" t="e">
        <f>C41/C37</f>
        <v>#VALUE!</v>
      </c>
      <c r="D53" s="342" t="e">
        <f>D41/D37</f>
        <v>#VALUE!</v>
      </c>
      <c r="E53" s="342" t="e">
        <f>E41/E37</f>
        <v>#VALUE!</v>
      </c>
      <c r="F53" s="342" t="e">
        <f>F41/F37</f>
        <v>#VALUE!</v>
      </c>
      <c r="G53" s="343" t="s">
        <v>52</v>
      </c>
      <c r="H53" s="344" t="s">
        <v>52</v>
      </c>
      <c r="I53" s="375"/>
      <c r="J53" s="373"/>
    </row>
    <row r="54" spans="1:10" s="4" customFormat="1" ht="93.75">
      <c r="A54" s="104" t="s">
        <v>53</v>
      </c>
      <c r="B54" s="50">
        <v>5011</v>
      </c>
      <c r="C54" s="342" t="e">
        <f>'І. Інф. до звіт.'!C65/ABS('І. Інф. до звіт.'!C11+'І. Інф. до звіт.'!C22+'І. Інф. до звіт.'!C45+'І. Інф. до звіт.'!C58)</f>
        <v>#DIV/0!</v>
      </c>
      <c r="D54" s="342" t="e">
        <f>'І. Інф. до звіт.'!D65/ABS('І. Інф. до звіт.'!D11+'І. Інф. до звіт.'!D22+'І. Інф. до звіт.'!D45+'І. Інф. до звіт.'!D58)</f>
        <v>#DIV/0!</v>
      </c>
      <c r="E54" s="342" t="e">
        <f>'І. Інф. до звіт.'!E65/ABS('І. Інф. до звіт.'!E11+'І. Інф. до звіт.'!E22+'І. Інф. до звіт.'!E45+'І. Інф. до звіт.'!E58)</f>
        <v>#DIV/0!</v>
      </c>
      <c r="F54" s="342" t="e">
        <f>'І. Інф. до звіт.'!F65/ABS('І. Інф. до звіт.'!F11+'І. Інф. до звіт.'!F22+'І. Інф. до звіт.'!F45+'І. Інф. до звіт.'!F58)</f>
        <v>#DIV/0!</v>
      </c>
      <c r="G54" s="345" t="s">
        <v>52</v>
      </c>
      <c r="H54" s="346" t="s">
        <v>52</v>
      </c>
      <c r="I54" s="374"/>
      <c r="J54" s="373"/>
    </row>
    <row r="55" spans="1:10" s="4" customFormat="1" ht="236.25" customHeight="1">
      <c r="A55" s="163" t="s">
        <v>54</v>
      </c>
      <c r="B55" s="50">
        <v>5012</v>
      </c>
      <c r="C55" s="347"/>
      <c r="D55" s="347"/>
      <c r="E55" s="348"/>
      <c r="F55" s="347"/>
      <c r="G55" s="345" t="s">
        <v>52</v>
      </c>
      <c r="H55" s="346" t="s">
        <v>52</v>
      </c>
      <c r="I55" s="374"/>
      <c r="J55" s="374"/>
    </row>
    <row r="56" spans="1:10" s="4" customFormat="1" ht="59.25" customHeight="1">
      <c r="A56" s="102" t="s">
        <v>55</v>
      </c>
      <c r="B56" s="50">
        <v>5013</v>
      </c>
      <c r="C56" s="342" t="e">
        <f>C40/C37</f>
        <v>#DIV/0!</v>
      </c>
      <c r="D56" s="342" t="e">
        <f>D40/D37</f>
        <v>#DIV/0!</v>
      </c>
      <c r="E56" s="342" t="e">
        <f>E40/E37</f>
        <v>#DIV/0!</v>
      </c>
      <c r="F56" s="342" t="e">
        <f>F40/F37</f>
        <v>#DIV/0!</v>
      </c>
      <c r="G56" s="345" t="s">
        <v>52</v>
      </c>
      <c r="H56" s="346" t="s">
        <v>52</v>
      </c>
      <c r="I56" s="374"/>
      <c r="J56" s="373"/>
    </row>
    <row r="57" spans="1:10" s="4" customFormat="1" ht="44.25" customHeight="1">
      <c r="A57" s="102" t="s">
        <v>56</v>
      </c>
      <c r="B57" s="164">
        <v>5014</v>
      </c>
      <c r="C57" s="342" t="e">
        <f>IF(AND(C41&lt;0,C94&lt;0),C41/C94*-1,C41/C94)</f>
        <v>#VALUE!</v>
      </c>
      <c r="D57" s="342" t="e">
        <f>IF(AND(D41&lt;0,D94&lt;0),D41/D94*-1,D41/D94)</f>
        <v>#VALUE!</v>
      </c>
      <c r="E57" s="342" t="e">
        <f>IF(AND(E41&lt;0,E94&lt;0),E41/E94*-1,E41/E94)</f>
        <v>#VALUE!</v>
      </c>
      <c r="F57" s="342" t="e">
        <f>'Осн. фін. пок.'!F81/'Осн. фін. пок.'!F94</f>
        <v>#DIV/0!</v>
      </c>
      <c r="G57" s="345" t="s">
        <v>52</v>
      </c>
      <c r="H57" s="346" t="s">
        <v>52</v>
      </c>
      <c r="I57" s="374"/>
      <c r="J57" s="373"/>
    </row>
    <row r="58" spans="1:10" s="4" customFormat="1" ht="44.25" customHeight="1">
      <c r="A58" s="104" t="s">
        <v>57</v>
      </c>
      <c r="B58" s="50">
        <v>5015</v>
      </c>
      <c r="C58" s="342" t="e">
        <f>(C41/C84)</f>
        <v>#VALUE!</v>
      </c>
      <c r="D58" s="342" t="e">
        <f>(D41/D84)</f>
        <v>#VALUE!</v>
      </c>
      <c r="E58" s="342" t="e">
        <f>(E41/E84)</f>
        <v>#VALUE!</v>
      </c>
      <c r="F58" s="349" t="e">
        <f>F41/F84</f>
        <v>#VALUE!</v>
      </c>
      <c r="G58" s="345" t="s">
        <v>52</v>
      </c>
      <c r="H58" s="346" t="s">
        <v>52</v>
      </c>
      <c r="I58" s="374"/>
      <c r="J58" s="373"/>
    </row>
    <row r="59" spans="1:10" s="4" customFormat="1" ht="131.25">
      <c r="A59" s="163" t="s">
        <v>58</v>
      </c>
      <c r="B59" s="50">
        <v>5016</v>
      </c>
      <c r="C59" s="347"/>
      <c r="D59" s="347"/>
      <c r="E59" s="348"/>
      <c r="F59" s="347"/>
      <c r="G59" s="345" t="s">
        <v>52</v>
      </c>
      <c r="H59" s="346" t="s">
        <v>52</v>
      </c>
      <c r="I59" s="374"/>
      <c r="J59" s="374"/>
    </row>
    <row r="60" spans="1:10" s="4" customFormat="1" ht="18.75">
      <c r="A60" s="158" t="s">
        <v>59</v>
      </c>
      <c r="B60" s="50"/>
      <c r="C60" s="347"/>
      <c r="D60" s="347"/>
      <c r="E60" s="348"/>
      <c r="F60" s="347"/>
      <c r="G60" s="345" t="s">
        <v>52</v>
      </c>
      <c r="H60" s="346" t="s">
        <v>52</v>
      </c>
      <c r="I60" s="374"/>
      <c r="J60" s="374"/>
    </row>
    <row r="61" spans="1:10" s="4" customFormat="1" ht="60" customHeight="1">
      <c r="A61" s="159" t="s">
        <v>60</v>
      </c>
      <c r="B61" s="51">
        <v>5020</v>
      </c>
      <c r="C61" s="342" t="e">
        <f>C94/(C85+C87)</f>
        <v>#DIV/0!</v>
      </c>
      <c r="D61" s="342" t="e">
        <f>D94/(D85+D87)</f>
        <v>#DIV/0!</v>
      </c>
      <c r="E61" s="342" t="e">
        <f>E94/(E85+E87)</f>
        <v>#DIV/0!</v>
      </c>
      <c r="F61" s="352" t="e">
        <f>F94/(F85+F87)</f>
        <v>#DIV/0!</v>
      </c>
      <c r="G61" s="345" t="s">
        <v>52</v>
      </c>
      <c r="H61" s="346" t="s">
        <v>52</v>
      </c>
      <c r="I61" s="374"/>
      <c r="J61" s="373"/>
    </row>
    <row r="62" spans="1:10" s="4" customFormat="1" ht="37.5">
      <c r="A62" s="102" t="s">
        <v>61</v>
      </c>
      <c r="B62" s="51">
        <v>5021</v>
      </c>
      <c r="C62" s="353" t="e">
        <f>C40/ABS('І. Інф. до звіт.'!C69)</f>
        <v>#VALUE!</v>
      </c>
      <c r="D62" s="353" t="e">
        <f>D40/ABS('І. Інф. до звіт.'!D69)</f>
        <v>#VALUE!</v>
      </c>
      <c r="E62" s="353" t="e">
        <f>E40/ABS('І. Інф. до звіт.'!E69)</f>
        <v>#VALUE!</v>
      </c>
      <c r="F62" s="329" t="e">
        <f>F40/ABS('І. Інф. до звіт.'!F69)</f>
        <v>#VALUE!</v>
      </c>
      <c r="G62" s="345" t="s">
        <v>52</v>
      </c>
      <c r="H62" s="346" t="s">
        <v>52</v>
      </c>
      <c r="I62" s="374"/>
      <c r="J62" s="373"/>
    </row>
    <row r="63" spans="1:10" s="4" customFormat="1" ht="93.75">
      <c r="A63" s="102" t="s">
        <v>62</v>
      </c>
      <c r="B63" s="165">
        <v>5022</v>
      </c>
      <c r="C63" s="353" t="e">
        <f>((C88+C86)-(C82+C83))/C40</f>
        <v>#DIV/0!</v>
      </c>
      <c r="D63" s="353" t="e">
        <f>((D88+D86)-(D82+D83))/D40</f>
        <v>#DIV/0!</v>
      </c>
      <c r="E63" s="353" t="e">
        <f>((E88+E86)-(E82+E83))/E40</f>
        <v>#DIV/0!</v>
      </c>
      <c r="F63" s="353" t="e">
        <f>(F88+F86)-(F83+F82)/F40</f>
        <v>#DIV/0!</v>
      </c>
      <c r="G63" s="345" t="s">
        <v>52</v>
      </c>
      <c r="H63" s="346" t="s">
        <v>52</v>
      </c>
      <c r="I63" s="374"/>
      <c r="J63" s="373"/>
    </row>
    <row r="64" spans="1:10" s="4" customFormat="1" ht="60" customHeight="1">
      <c r="A64" s="102" t="s">
        <v>63</v>
      </c>
      <c r="B64" s="51">
        <v>5023</v>
      </c>
      <c r="C64" s="342" t="e">
        <f>(C88+C86)/C94</f>
        <v>#DIV/0!</v>
      </c>
      <c r="D64" s="342" t="e">
        <f>(D88+D86)/D94</f>
        <v>#DIV/0!</v>
      </c>
      <c r="E64" s="342" t="e">
        <f>(E88+E86)/E94</f>
        <v>#DIV/0!</v>
      </c>
      <c r="F64" s="352" t="e">
        <f>(F88+F86)/F94</f>
        <v>#DIV/0!</v>
      </c>
      <c r="G64" s="345" t="s">
        <v>52</v>
      </c>
      <c r="H64" s="346" t="s">
        <v>52</v>
      </c>
      <c r="I64" s="374"/>
      <c r="J64" s="373"/>
    </row>
    <row r="65" spans="1:10" s="4" customFormat="1" ht="60" customHeight="1">
      <c r="A65" s="102" t="s">
        <v>64</v>
      </c>
      <c r="B65" s="51">
        <v>5024</v>
      </c>
      <c r="C65" s="342" t="e">
        <f>(C85+C87)/C84</f>
        <v>#DIV/0!</v>
      </c>
      <c r="D65" s="342" t="e">
        <f>(D85+D87)/D84</f>
        <v>#DIV/0!</v>
      </c>
      <c r="E65" s="342" t="e">
        <f>(E85+E87)/E84</f>
        <v>#DIV/0!</v>
      </c>
      <c r="F65" s="352" t="e">
        <f>(F85+F87)/F84</f>
        <v>#DIV/0!</v>
      </c>
      <c r="G65" s="345" t="s">
        <v>52</v>
      </c>
      <c r="H65" s="346" t="s">
        <v>52</v>
      </c>
      <c r="I65" s="374"/>
      <c r="J65" s="373"/>
    </row>
    <row r="66" spans="1:10" s="4" customFormat="1" ht="18.75">
      <c r="A66" s="158" t="s">
        <v>65</v>
      </c>
      <c r="B66" s="51"/>
      <c r="C66" s="347"/>
      <c r="D66" s="347"/>
      <c r="E66" s="348"/>
      <c r="F66" s="347"/>
      <c r="G66" s="350" t="s">
        <v>52</v>
      </c>
      <c r="H66" s="351" t="s">
        <v>52</v>
      </c>
      <c r="I66" s="374"/>
      <c r="J66" s="373"/>
    </row>
    <row r="67" spans="1:10" s="4" customFormat="1" ht="56.25">
      <c r="A67" s="102" t="s">
        <v>66</v>
      </c>
      <c r="B67" s="51">
        <v>5030</v>
      </c>
      <c r="C67" s="354" t="e">
        <f>C78/C87</f>
        <v>#DIV/0!</v>
      </c>
      <c r="D67" s="354" t="e">
        <f>D78/D87</f>
        <v>#DIV/0!</v>
      </c>
      <c r="E67" s="354" t="e">
        <f>E78/E87</f>
        <v>#DIV/0!</v>
      </c>
      <c r="F67" s="355" t="e">
        <f>F78/F87</f>
        <v>#DIV/0!</v>
      </c>
      <c r="G67" s="356" t="s">
        <v>52</v>
      </c>
      <c r="H67" s="357" t="s">
        <v>52</v>
      </c>
      <c r="I67" s="374"/>
      <c r="J67" s="373"/>
    </row>
    <row r="68" spans="1:10" s="4" customFormat="1" ht="56.25">
      <c r="A68" s="102" t="s">
        <v>67</v>
      </c>
      <c r="B68" s="51">
        <v>5031</v>
      </c>
      <c r="C68" s="354" t="e">
        <f>(C78-C79)/C87</f>
        <v>#DIV/0!</v>
      </c>
      <c r="D68" s="354" t="e">
        <f>(D78-D79)/D87</f>
        <v>#DIV/0!</v>
      </c>
      <c r="E68" s="354" t="e">
        <f>(E78-E79)/E87</f>
        <v>#DIV/0!</v>
      </c>
      <c r="F68" s="355" t="e">
        <f>(F78-F79)/F87</f>
        <v>#DIV/0!</v>
      </c>
      <c r="G68" s="356" t="s">
        <v>52</v>
      </c>
      <c r="H68" s="357" t="s">
        <v>52</v>
      </c>
      <c r="I68" s="374"/>
      <c r="J68" s="373"/>
    </row>
    <row r="69" spans="1:10" s="4" customFormat="1" ht="56.25">
      <c r="A69" s="102" t="s">
        <v>68</v>
      </c>
      <c r="B69" s="51">
        <v>5032</v>
      </c>
      <c r="C69" s="354" t="e">
        <f>(C83+C82)/C87</f>
        <v>#DIV/0!</v>
      </c>
      <c r="D69" s="354" t="e">
        <f>(D83+D82)/D87</f>
        <v>#DIV/0!</v>
      </c>
      <c r="E69" s="354" t="e">
        <f>(E83+E82)/E87</f>
        <v>#DIV/0!</v>
      </c>
      <c r="F69" s="355" t="e">
        <f>(F83+F82)/F87</f>
        <v>#DIV/0!</v>
      </c>
      <c r="G69" s="356" t="s">
        <v>52</v>
      </c>
      <c r="H69" s="357" t="s">
        <v>52</v>
      </c>
      <c r="I69" s="374"/>
      <c r="J69" s="373"/>
    </row>
    <row r="70" spans="1:10" s="4" customFormat="1" ht="75">
      <c r="A70" s="39" t="s">
        <v>69</v>
      </c>
      <c r="B70" s="51">
        <v>5033</v>
      </c>
      <c r="C70" s="354" t="e">
        <f>C80*365/C37</f>
        <v>#DIV/0!</v>
      </c>
      <c r="D70" s="354" t="e">
        <f>D80*365/D37</f>
        <v>#DIV/0!</v>
      </c>
      <c r="E70" s="354" t="e">
        <f>E80*365/E37</f>
        <v>#DIV/0!</v>
      </c>
      <c r="F70" s="358" t="e">
        <f>F80*365/F37</f>
        <v>#DIV/0!</v>
      </c>
      <c r="G70" s="356" t="s">
        <v>52</v>
      </c>
      <c r="H70" s="357" t="s">
        <v>52</v>
      </c>
      <c r="I70" s="374"/>
      <c r="J70" s="373"/>
    </row>
    <row r="71" spans="1:10" s="4" customFormat="1" ht="75">
      <c r="A71" s="39" t="s">
        <v>70</v>
      </c>
      <c r="B71" s="31">
        <v>5034</v>
      </c>
      <c r="C71" s="354" t="e">
        <f>C89*365/ABS(C38)</f>
        <v>#DIV/0!</v>
      </c>
      <c r="D71" s="354" t="e">
        <f>D89*365/ABS(D38)</f>
        <v>#DIV/0!</v>
      </c>
      <c r="E71" s="354" t="e">
        <f>E89*365/ABS(E38)</f>
        <v>#DIV/0!</v>
      </c>
      <c r="F71" s="358" t="e">
        <f>F89*365/F38</f>
        <v>#DIV/0!</v>
      </c>
      <c r="G71" s="356" t="s">
        <v>52</v>
      </c>
      <c r="H71" s="359" t="s">
        <v>52</v>
      </c>
      <c r="I71" s="374"/>
      <c r="J71" s="373"/>
    </row>
    <row r="72" spans="1:10" s="4" customFormat="1" ht="38.25" thickBot="1">
      <c r="A72" s="160" t="s">
        <v>71</v>
      </c>
      <c r="B72" s="93">
        <v>5040</v>
      </c>
      <c r="C72" s="362"/>
      <c r="D72" s="362"/>
      <c r="E72" s="362"/>
      <c r="F72" s="363"/>
      <c r="G72" s="360" t="s">
        <v>52</v>
      </c>
      <c r="H72" s="361" t="s">
        <v>52</v>
      </c>
      <c r="I72" s="374"/>
      <c r="J72" s="374"/>
    </row>
    <row r="73" spans="1:10" s="4" customFormat="1" ht="30" customHeight="1" thickBot="1">
      <c r="A73" s="222" t="s">
        <v>72</v>
      </c>
      <c r="B73" s="223"/>
      <c r="C73" s="223"/>
      <c r="D73" s="223"/>
      <c r="E73" s="223"/>
      <c r="F73" s="223"/>
      <c r="G73" s="223"/>
      <c r="H73" s="224"/>
      <c r="I73" s="374"/>
      <c r="J73" s="374"/>
    </row>
    <row r="74" spans="1:10" s="4" customFormat="1" ht="20.1" customHeight="1">
      <c r="A74" s="103" t="s">
        <v>73</v>
      </c>
      <c r="B74" s="92">
        <v>6000</v>
      </c>
      <c r="C74" s="94"/>
      <c r="D74" s="94"/>
      <c r="E74" s="94"/>
      <c r="F74" s="148"/>
      <c r="G74" s="137">
        <f>D74-E74</f>
        <v>0</v>
      </c>
      <c r="H74" s="143" t="e">
        <f>(D74/E74)*100</f>
        <v>#DIV/0!</v>
      </c>
      <c r="I74" s="374"/>
      <c r="J74" s="374"/>
    </row>
    <row r="75" spans="1:10" s="4" customFormat="1" ht="20.1" customHeight="1">
      <c r="A75" s="104" t="s">
        <v>74</v>
      </c>
      <c r="B75" s="50">
        <v>6001</v>
      </c>
      <c r="C75" s="364">
        <f>C76-C77</f>
        <v>0</v>
      </c>
      <c r="D75" s="364">
        <f>D76-D77</f>
        <v>0</v>
      </c>
      <c r="E75" s="364">
        <f>E76-E77</f>
        <v>0</v>
      </c>
      <c r="F75" s="365">
        <f>F76-F77</f>
        <v>0</v>
      </c>
      <c r="G75" s="193">
        <f t="shared" si="2" ref="G75:G94">D75-E75</f>
        <v>0</v>
      </c>
      <c r="H75" s="194" t="e">
        <f t="shared" si="3" ref="H75:H94">(D75/E75)*100</f>
        <v>#DIV/0!</v>
      </c>
      <c r="I75" s="374"/>
      <c r="J75" s="373"/>
    </row>
    <row r="76" spans="1:10" s="4" customFormat="1" ht="20.1" customHeight="1">
      <c r="A76" s="104" t="s">
        <v>75</v>
      </c>
      <c r="B76" s="50">
        <v>6002</v>
      </c>
      <c r="C76" s="46"/>
      <c r="D76" s="46"/>
      <c r="E76" s="46"/>
      <c r="F76" s="40"/>
      <c r="G76" s="138">
        <f t="shared" si="2"/>
        <v>0</v>
      </c>
      <c r="H76" s="144" t="e">
        <f t="shared" si="3"/>
        <v>#DIV/0!</v>
      </c>
      <c r="I76" s="374"/>
      <c r="J76" s="374"/>
    </row>
    <row r="77" spans="1:10" s="4" customFormat="1" ht="20.1" customHeight="1">
      <c r="A77" s="104" t="s">
        <v>76</v>
      </c>
      <c r="B77" s="50">
        <v>6003</v>
      </c>
      <c r="C77" s="46"/>
      <c r="D77" s="46"/>
      <c r="E77" s="46"/>
      <c r="F77" s="40"/>
      <c r="G77" s="138">
        <f t="shared" si="2"/>
        <v>0</v>
      </c>
      <c r="H77" s="144" t="e">
        <f t="shared" si="3"/>
        <v>#DIV/0!</v>
      </c>
      <c r="I77" s="374"/>
      <c r="J77" s="374"/>
    </row>
    <row r="78" spans="1:10" s="4" customFormat="1" ht="20.1" customHeight="1">
      <c r="A78" s="102" t="s">
        <v>77</v>
      </c>
      <c r="B78" s="31">
        <v>6010</v>
      </c>
      <c r="C78" s="46"/>
      <c r="D78" s="46"/>
      <c r="E78" s="46"/>
      <c r="F78" s="40"/>
      <c r="G78" s="138">
        <f t="shared" si="2"/>
        <v>0</v>
      </c>
      <c r="H78" s="144" t="e">
        <f t="shared" si="3"/>
        <v>#DIV/0!</v>
      </c>
      <c r="I78" s="374"/>
      <c r="J78" s="374"/>
    </row>
    <row r="79" spans="1:10" s="4" customFormat="1" ht="20.1" customHeight="1">
      <c r="A79" s="102" t="s">
        <v>78</v>
      </c>
      <c r="B79" s="31">
        <v>6011</v>
      </c>
      <c r="C79" s="46"/>
      <c r="D79" s="46"/>
      <c r="E79" s="46"/>
      <c r="F79" s="40"/>
      <c r="G79" s="138">
        <f t="shared" si="2"/>
        <v>0</v>
      </c>
      <c r="H79" s="144" t="e">
        <f t="shared" si="3"/>
        <v>#DIV/0!</v>
      </c>
      <c r="I79" s="374"/>
      <c r="J79" s="374"/>
    </row>
    <row r="80" spans="1:10" s="4" customFormat="1" ht="20.1" customHeight="1">
      <c r="A80" s="102" t="s">
        <v>79</v>
      </c>
      <c r="B80" s="31">
        <v>6012</v>
      </c>
      <c r="C80" s="46"/>
      <c r="D80" s="46"/>
      <c r="E80" s="46"/>
      <c r="F80" s="40"/>
      <c r="G80" s="138">
        <f t="shared" si="2"/>
        <v>0</v>
      </c>
      <c r="H80" s="144" t="e">
        <f t="shared" si="3"/>
        <v>#DIV/0!</v>
      </c>
      <c r="I80" s="374"/>
      <c r="J80" s="374"/>
    </row>
    <row r="81" spans="1:10" s="4" customFormat="1" ht="18.75">
      <c r="A81" s="102" t="s">
        <v>80</v>
      </c>
      <c r="B81" s="31">
        <v>6013</v>
      </c>
      <c r="C81" s="46"/>
      <c r="D81" s="46"/>
      <c r="E81" s="46"/>
      <c r="F81" s="40"/>
      <c r="G81" s="138">
        <f t="shared" si="2"/>
        <v>0</v>
      </c>
      <c r="H81" s="144" t="e">
        <f t="shared" si="3"/>
        <v>#DIV/0!</v>
      </c>
      <c r="I81" s="374"/>
      <c r="J81" s="374"/>
    </row>
    <row r="82" spans="1:10" s="4" customFormat="1" ht="20.1" customHeight="1">
      <c r="A82" s="102" t="s">
        <v>81</v>
      </c>
      <c r="B82" s="31">
        <v>6014</v>
      </c>
      <c r="C82" s="46"/>
      <c r="D82" s="46"/>
      <c r="E82" s="46"/>
      <c r="F82" s="40"/>
      <c r="G82" s="138">
        <f t="shared" si="2"/>
        <v>0</v>
      </c>
      <c r="H82" s="144" t="e">
        <f t="shared" si="3"/>
        <v>#DIV/0!</v>
      </c>
      <c r="I82" s="374"/>
      <c r="J82" s="374"/>
    </row>
    <row r="83" spans="1:10" s="4" customFormat="1" ht="20.1" customHeight="1">
      <c r="A83" s="102" t="s">
        <v>82</v>
      </c>
      <c r="B83" s="31">
        <v>6015</v>
      </c>
      <c r="C83" s="46"/>
      <c r="D83" s="46"/>
      <c r="E83" s="46"/>
      <c r="F83" s="40"/>
      <c r="G83" s="138">
        <f t="shared" si="2"/>
        <v>0</v>
      </c>
      <c r="H83" s="144" t="e">
        <f t="shared" si="3"/>
        <v>#DIV/0!</v>
      </c>
      <c r="I83" s="374"/>
      <c r="J83" s="374"/>
    </row>
    <row r="84" spans="1:10" s="4" customFormat="1" ht="20.1" customHeight="1">
      <c r="A84" s="99" t="s">
        <v>83</v>
      </c>
      <c r="B84" s="171">
        <v>6020</v>
      </c>
      <c r="C84" s="54"/>
      <c r="D84" s="54"/>
      <c r="E84" s="54"/>
      <c r="F84" s="149"/>
      <c r="G84" s="139">
        <f t="shared" si="2"/>
        <v>0</v>
      </c>
      <c r="H84" s="145" t="e">
        <f t="shared" si="3"/>
        <v>#DIV/0!</v>
      </c>
      <c r="I84" s="374"/>
      <c r="J84" s="374"/>
    </row>
    <row r="85" spans="1:10" s="4" customFormat="1" ht="20.1" customHeight="1">
      <c r="A85" s="102" t="s">
        <v>84</v>
      </c>
      <c r="B85" s="31">
        <v>6030</v>
      </c>
      <c r="C85" s="46"/>
      <c r="D85" s="46"/>
      <c r="E85" s="46"/>
      <c r="F85" s="40"/>
      <c r="G85" s="138">
        <f t="shared" si="2"/>
        <v>0</v>
      </c>
      <c r="H85" s="144" t="e">
        <f t="shared" si="3"/>
        <v>#DIV/0!</v>
      </c>
      <c r="I85" s="374"/>
      <c r="J85" s="374"/>
    </row>
    <row r="86" spans="1:10" s="4" customFormat="1" ht="20.1" customHeight="1">
      <c r="A86" s="102" t="s">
        <v>85</v>
      </c>
      <c r="B86" s="31">
        <v>6031</v>
      </c>
      <c r="C86" s="46"/>
      <c r="D86" s="46"/>
      <c r="E86" s="46"/>
      <c r="F86" s="40"/>
      <c r="G86" s="138">
        <f t="shared" si="2"/>
        <v>0</v>
      </c>
      <c r="H86" s="144" t="e">
        <f t="shared" si="3"/>
        <v>#DIV/0!</v>
      </c>
      <c r="I86" s="374"/>
      <c r="J86" s="374"/>
    </row>
    <row r="87" spans="1:10" s="4" customFormat="1" ht="20.1" customHeight="1">
      <c r="A87" s="102" t="s">
        <v>86</v>
      </c>
      <c r="B87" s="31">
        <v>6040</v>
      </c>
      <c r="C87" s="162"/>
      <c r="D87" s="162"/>
      <c r="E87" s="162"/>
      <c r="F87" s="40"/>
      <c r="G87" s="138">
        <f t="shared" si="2"/>
        <v>0</v>
      </c>
      <c r="H87" s="144" t="e">
        <f t="shared" si="3"/>
        <v>#DIV/0!</v>
      </c>
      <c r="I87" s="374"/>
      <c r="J87" s="374"/>
    </row>
    <row r="88" spans="1:10" s="4" customFormat="1" ht="20.1" customHeight="1">
      <c r="A88" s="102" t="s">
        <v>87</v>
      </c>
      <c r="B88" s="31">
        <v>6041</v>
      </c>
      <c r="C88" s="162"/>
      <c r="D88" s="162"/>
      <c r="E88" s="162"/>
      <c r="F88" s="40"/>
      <c r="G88" s="138">
        <f>D88-E88</f>
        <v>0</v>
      </c>
      <c r="H88" s="144" t="e">
        <f>(D88/E88)*100</f>
        <v>#DIV/0!</v>
      </c>
      <c r="I88" s="374"/>
      <c r="J88" s="374"/>
    </row>
    <row r="89" spans="1:10" s="4" customFormat="1" ht="20.1" customHeight="1">
      <c r="A89" s="102" t="s">
        <v>88</v>
      </c>
      <c r="B89" s="31">
        <v>6042</v>
      </c>
      <c r="C89" s="162"/>
      <c r="D89" s="162"/>
      <c r="E89" s="162"/>
      <c r="F89" s="40"/>
      <c r="G89" s="138">
        <f>D89-E89</f>
        <v>0</v>
      </c>
      <c r="H89" s="144" t="e">
        <f>(D89/E89)*100</f>
        <v>#DIV/0!</v>
      </c>
      <c r="I89" s="374"/>
      <c r="J89" s="374"/>
    </row>
    <row r="90" spans="1:10" s="4" customFormat="1" ht="20.1" customHeight="1">
      <c r="A90" s="102" t="s">
        <v>89</v>
      </c>
      <c r="B90" s="31">
        <v>6043</v>
      </c>
      <c r="C90" s="162"/>
      <c r="D90" s="162"/>
      <c r="E90" s="162"/>
      <c r="F90" s="40"/>
      <c r="G90" s="138">
        <f>D90-E90</f>
        <v>0</v>
      </c>
      <c r="H90" s="144" t="e">
        <f>(D90/E90)*100</f>
        <v>#DIV/0!</v>
      </c>
      <c r="I90" s="374"/>
      <c r="J90" s="374"/>
    </row>
    <row r="91" spans="1:10" s="4" customFormat="1" ht="20.1" customHeight="1">
      <c r="A91" s="99" t="s">
        <v>90</v>
      </c>
      <c r="B91" s="171">
        <v>6050</v>
      </c>
      <c r="C91" s="132"/>
      <c r="D91" s="132"/>
      <c r="E91" s="132"/>
      <c r="F91" s="149"/>
      <c r="G91" s="139">
        <f>D91-E91</f>
        <v>0</v>
      </c>
      <c r="H91" s="145" t="e">
        <f>(D91/E91)*100</f>
        <v>#DIV/0!</v>
      </c>
      <c r="I91" s="374"/>
      <c r="J91" s="374"/>
    </row>
    <row r="92" spans="1:10" s="4" customFormat="1" ht="20.1" customHeight="1">
      <c r="A92" s="102" t="s">
        <v>91</v>
      </c>
      <c r="B92" s="31">
        <v>6060</v>
      </c>
      <c r="C92" s="46"/>
      <c r="D92" s="46"/>
      <c r="E92" s="46"/>
      <c r="F92" s="40"/>
      <c r="G92" s="138">
        <f t="shared" si="2"/>
        <v>0</v>
      </c>
      <c r="H92" s="144" t="e">
        <f t="shared" si="3"/>
        <v>#DIV/0!</v>
      </c>
      <c r="I92" s="374"/>
      <c r="J92" s="374"/>
    </row>
    <row r="93" spans="1:10" s="4" customFormat="1" ht="18.75">
      <c r="A93" s="102" t="s">
        <v>92</v>
      </c>
      <c r="B93" s="31">
        <v>6070</v>
      </c>
      <c r="C93" s="46"/>
      <c r="D93" s="46"/>
      <c r="E93" s="46"/>
      <c r="F93" s="40"/>
      <c r="G93" s="138">
        <f t="shared" si="2"/>
        <v>0</v>
      </c>
      <c r="H93" s="144" t="e">
        <f t="shared" si="3"/>
        <v>#DIV/0!</v>
      </c>
      <c r="I93" s="374"/>
      <c r="J93" s="374"/>
    </row>
    <row r="94" spans="1:10" s="4" customFormat="1" ht="20.1" customHeight="1" thickBot="1">
      <c r="A94" s="105" t="s">
        <v>93</v>
      </c>
      <c r="B94" s="79">
        <v>6080</v>
      </c>
      <c r="C94" s="80"/>
      <c r="D94" s="80"/>
      <c r="E94" s="80"/>
      <c r="F94" s="150"/>
      <c r="G94" s="140">
        <f t="shared" si="2"/>
        <v>0</v>
      </c>
      <c r="H94" s="146" t="e">
        <f t="shared" si="3"/>
        <v>#DIV/0!</v>
      </c>
      <c r="I94" s="374"/>
      <c r="J94" s="374"/>
    </row>
    <row r="95" spans="1:10" s="4" customFormat="1" ht="24" customHeight="1" thickBot="1">
      <c r="A95" s="230" t="s">
        <v>402</v>
      </c>
      <c r="B95" s="231"/>
      <c r="C95" s="231"/>
      <c r="D95" s="231"/>
      <c r="E95" s="231"/>
      <c r="F95" s="231"/>
      <c r="G95" s="231"/>
      <c r="H95" s="232"/>
      <c r="I95" s="374"/>
      <c r="J95" s="374"/>
    </row>
    <row r="96" spans="1:13" s="4" customFormat="1" ht="19.5" customHeight="1">
      <c r="A96" s="106" t="s">
        <v>94</v>
      </c>
      <c r="B96" s="95">
        <v>7000</v>
      </c>
      <c r="C96" s="96"/>
      <c r="D96" s="96"/>
      <c r="E96" s="96"/>
      <c r="F96" s="366">
        <f>'IV кап.інв. V кред.'!C38</f>
        <v>0</v>
      </c>
      <c r="G96" s="136">
        <f>F96-E96</f>
        <v>0</v>
      </c>
      <c r="H96" s="142" t="e">
        <f>(F96/E96)*100</f>
        <v>#DIV/0!</v>
      </c>
      <c r="I96" s="374"/>
      <c r="J96" s="373"/>
      <c r="K96" s="192"/>
      <c r="L96" s="192"/>
      <c r="M96" s="192"/>
    </row>
    <row r="97" spans="1:13" s="4" customFormat="1" ht="20.1" customHeight="1">
      <c r="A97" s="99" t="s">
        <v>95</v>
      </c>
      <c r="B97" s="78" t="s">
        <v>96</v>
      </c>
      <c r="C97" s="366">
        <f>SUM(C98:C100)</f>
        <v>0</v>
      </c>
      <c r="D97" s="366">
        <f>SUM(D98:D100)</f>
        <v>0</v>
      </c>
      <c r="E97" s="366">
        <f>SUM(E98:E100)</f>
        <v>0</v>
      </c>
      <c r="F97" s="366">
        <f>SUM(F98:F100)</f>
        <v>0</v>
      </c>
      <c r="G97" s="139">
        <f>F97-E97</f>
        <v>0</v>
      </c>
      <c r="H97" s="145" t="e">
        <f>(F97/E97)*100</f>
        <v>#DIV/0!</v>
      </c>
      <c r="I97" s="374"/>
      <c r="J97" s="373"/>
      <c r="K97" s="192"/>
      <c r="L97" s="192"/>
      <c r="M97" s="192"/>
    </row>
    <row r="98" spans="1:13" s="4" customFormat="1" ht="20.1" customHeight="1">
      <c r="A98" s="102" t="s">
        <v>97</v>
      </c>
      <c r="B98" s="77" t="s">
        <v>98</v>
      </c>
      <c r="C98" s="44"/>
      <c r="D98" s="44"/>
      <c r="E98" s="367">
        <f>'IV кап.інв. V кред.'!E29</f>
        <v>0</v>
      </c>
      <c r="F98" s="367">
        <f>'IV кап.інв. V кред.'!F29</f>
        <v>0</v>
      </c>
      <c r="G98" s="138">
        <f t="shared" si="4" ref="G98:G105">F98-E98</f>
        <v>0</v>
      </c>
      <c r="H98" s="144" t="e">
        <f t="shared" si="5" ref="H98:H105">(F98/E98)*100</f>
        <v>#DIV/0!</v>
      </c>
      <c r="I98" s="374"/>
      <c r="J98" s="373"/>
      <c r="K98" s="192"/>
      <c r="L98" s="192"/>
      <c r="M98" s="192"/>
    </row>
    <row r="99" spans="1:13" s="4" customFormat="1" ht="20.1" customHeight="1">
      <c r="A99" s="102" t="s">
        <v>99</v>
      </c>
      <c r="B99" s="77" t="s">
        <v>100</v>
      </c>
      <c r="C99" s="44"/>
      <c r="D99" s="44"/>
      <c r="E99" s="367">
        <f>'IV кап.інв. V кред.'!E32</f>
        <v>0</v>
      </c>
      <c r="F99" s="367">
        <f>'IV кап.інв. V кред.'!F32</f>
        <v>0</v>
      </c>
      <c r="G99" s="138">
        <f t="shared" si="4"/>
        <v>0</v>
      </c>
      <c r="H99" s="144" t="e">
        <f t="shared" si="5"/>
        <v>#DIV/0!</v>
      </c>
      <c r="I99" s="374"/>
      <c r="J99" s="373"/>
      <c r="K99" s="192"/>
      <c r="L99" s="192"/>
      <c r="M99" s="192"/>
    </row>
    <row r="100" spans="1:13" s="4" customFormat="1" ht="19.5" customHeight="1">
      <c r="A100" s="102" t="s">
        <v>101</v>
      </c>
      <c r="B100" s="77" t="s">
        <v>102</v>
      </c>
      <c r="C100" s="44"/>
      <c r="D100" s="44"/>
      <c r="E100" s="367">
        <f>'IV кап.інв. V кред.'!E35</f>
        <v>0</v>
      </c>
      <c r="F100" s="367">
        <f>'IV кап.інв. V кред.'!F35</f>
        <v>0</v>
      </c>
      <c r="G100" s="138">
        <f t="shared" si="4"/>
        <v>0</v>
      </c>
      <c r="H100" s="144" t="e">
        <f t="shared" si="5"/>
        <v>#DIV/0!</v>
      </c>
      <c r="I100" s="374"/>
      <c r="J100" s="373"/>
      <c r="K100" s="192"/>
      <c r="L100" s="192"/>
      <c r="M100" s="192"/>
    </row>
    <row r="101" spans="1:13" s="4" customFormat="1" ht="20.1" customHeight="1">
      <c r="A101" s="99" t="s">
        <v>103</v>
      </c>
      <c r="B101" s="78" t="s">
        <v>104</v>
      </c>
      <c r="C101" s="366">
        <f>SUM(C102:C104)</f>
        <v>0</v>
      </c>
      <c r="D101" s="366">
        <f>SUM(D102:D104)</f>
        <v>0</v>
      </c>
      <c r="E101" s="366">
        <f>SUM(E102:E104)</f>
        <v>0</v>
      </c>
      <c r="F101" s="366">
        <f>SUM(F102:F104)</f>
        <v>0</v>
      </c>
      <c r="G101" s="139">
        <f t="shared" si="4"/>
        <v>0</v>
      </c>
      <c r="H101" s="145" t="e">
        <f t="shared" si="5"/>
        <v>#DIV/0!</v>
      </c>
      <c r="I101" s="374"/>
      <c r="J101" s="373"/>
      <c r="K101" s="192"/>
      <c r="L101" s="192"/>
      <c r="M101" s="192"/>
    </row>
    <row r="102" spans="1:13" s="4" customFormat="1" ht="20.1" customHeight="1">
      <c r="A102" s="102" t="s">
        <v>97</v>
      </c>
      <c r="B102" s="77" t="s">
        <v>105</v>
      </c>
      <c r="C102" s="44"/>
      <c r="D102" s="44"/>
      <c r="E102" s="367" t="str">
        <f>'IV кап.інв. V кред.'!G29</f>
        <v>(    )</v>
      </c>
      <c r="F102" s="367" t="str">
        <f>'IV кап.інв. V кред.'!H29</f>
        <v>(    )</v>
      </c>
      <c r="G102" s="138" t="e">
        <f t="shared" si="4"/>
        <v>#VALUE!</v>
      </c>
      <c r="H102" s="144" t="e">
        <f t="shared" si="5"/>
        <v>#VALUE!</v>
      </c>
      <c r="I102" s="374"/>
      <c r="J102" s="373"/>
      <c r="K102" s="192"/>
      <c r="L102" s="192"/>
      <c r="M102" s="192"/>
    </row>
    <row r="103" spans="1:13" s="4" customFormat="1" ht="20.1" customHeight="1">
      <c r="A103" s="102" t="s">
        <v>99</v>
      </c>
      <c r="B103" s="77" t="s">
        <v>106</v>
      </c>
      <c r="C103" s="44"/>
      <c r="D103" s="44"/>
      <c r="E103" s="367" t="str">
        <f>'IV кап.інв. V кред.'!G32</f>
        <v>(    )</v>
      </c>
      <c r="F103" s="367" t="str">
        <f>'IV кап.інв. V кред.'!H32</f>
        <v>(    )</v>
      </c>
      <c r="G103" s="138" t="e">
        <f t="shared" si="4"/>
        <v>#VALUE!</v>
      </c>
      <c r="H103" s="144" t="e">
        <f t="shared" si="5"/>
        <v>#VALUE!</v>
      </c>
      <c r="I103" s="374"/>
      <c r="J103" s="373"/>
      <c r="K103" s="192"/>
      <c r="L103" s="192"/>
      <c r="M103" s="192"/>
    </row>
    <row r="104" spans="1:13" s="4" customFormat="1" ht="20.1" customHeight="1">
      <c r="A104" s="102" t="s">
        <v>101</v>
      </c>
      <c r="B104" s="77" t="s">
        <v>107</v>
      </c>
      <c r="C104" s="44"/>
      <c r="D104" s="44"/>
      <c r="E104" s="367" t="str">
        <f>'IV кап.інв. V кред.'!G35</f>
        <v>(    )</v>
      </c>
      <c r="F104" s="367" t="str">
        <f>'IV кап.інв. V кред.'!H35</f>
        <v>(    )</v>
      </c>
      <c r="G104" s="138" t="e">
        <f t="shared" si="4"/>
        <v>#VALUE!</v>
      </c>
      <c r="H104" s="144" t="e">
        <f t="shared" si="5"/>
        <v>#VALUE!</v>
      </c>
      <c r="I104" s="374"/>
      <c r="J104" s="373"/>
      <c r="K104" s="192"/>
      <c r="L104" s="192"/>
      <c r="M104" s="192"/>
    </row>
    <row r="105" spans="1:13" s="4" customFormat="1" ht="19.5" customHeight="1" thickBot="1">
      <c r="A105" s="107" t="s">
        <v>108</v>
      </c>
      <c r="B105" s="79">
        <v>7030</v>
      </c>
      <c r="C105" s="80"/>
      <c r="D105" s="80"/>
      <c r="E105" s="80"/>
      <c r="F105" s="368">
        <f>'IV кап.інв. V кред.'!R38</f>
        <v>0</v>
      </c>
      <c r="G105" s="140">
        <f t="shared" si="4"/>
        <v>0</v>
      </c>
      <c r="H105" s="146" t="e">
        <f t="shared" si="5"/>
        <v>#DIV/0!</v>
      </c>
      <c r="I105" s="374"/>
      <c r="J105" s="373"/>
      <c r="K105" s="192"/>
      <c r="L105" s="192"/>
      <c r="M105" s="192"/>
    </row>
    <row r="106" spans="1:10" s="4" customFormat="1" ht="27" customHeight="1" thickBot="1">
      <c r="A106" s="222" t="s">
        <v>109</v>
      </c>
      <c r="B106" s="223"/>
      <c r="C106" s="223"/>
      <c r="D106" s="223"/>
      <c r="E106" s="223"/>
      <c r="F106" s="223"/>
      <c r="G106" s="223"/>
      <c r="H106" s="224"/>
      <c r="I106" s="374"/>
      <c r="J106" s="374"/>
    </row>
    <row r="107" spans="1:10" s="4" customFormat="1" ht="63.75" customHeight="1">
      <c r="A107" s="108" t="s">
        <v>110</v>
      </c>
      <c r="B107" s="91" t="s">
        <v>111</v>
      </c>
      <c r="C107" s="369">
        <f>SUM(C108:C112)</f>
        <v>0</v>
      </c>
      <c r="D107" s="369">
        <f>SUM(D108:D112)</f>
        <v>0</v>
      </c>
      <c r="E107" s="369">
        <f>SUM(E108:E112)</f>
        <v>0</v>
      </c>
      <c r="F107" s="369">
        <f>SUM(F108:F112)</f>
        <v>0</v>
      </c>
      <c r="G107" s="136">
        <f>F107-E107</f>
        <v>0</v>
      </c>
      <c r="H107" s="142" t="e">
        <f>(F107/E107)*100</f>
        <v>#DIV/0!</v>
      </c>
      <c r="I107" s="374"/>
      <c r="J107" s="373"/>
    </row>
    <row r="108" spans="1:10" s="4" customFormat="1" ht="18.75" customHeight="1">
      <c r="A108" s="102" t="s">
        <v>112</v>
      </c>
      <c r="B108" s="52" t="s">
        <v>113</v>
      </c>
      <c r="C108" s="134"/>
      <c r="D108" s="134"/>
      <c r="E108" s="134"/>
      <c r="F108" s="134"/>
      <c r="G108" s="138">
        <f t="shared" si="6" ref="G108:G127">F108-E108</f>
        <v>0</v>
      </c>
      <c r="H108" s="144" t="e">
        <f t="shared" si="7" ref="H108:H127">(F108/E108)*100</f>
        <v>#DIV/0!</v>
      </c>
      <c r="I108" s="374"/>
      <c r="J108" s="374"/>
    </row>
    <row r="109" spans="1:10" s="4" customFormat="1" ht="18.75" customHeight="1">
      <c r="A109" s="102" t="s">
        <v>114</v>
      </c>
      <c r="B109" s="52" t="s">
        <v>115</v>
      </c>
      <c r="C109" s="134"/>
      <c r="D109" s="134"/>
      <c r="E109" s="134"/>
      <c r="F109" s="134"/>
      <c r="G109" s="138">
        <f t="shared" si="6"/>
        <v>0</v>
      </c>
      <c r="H109" s="144" t="e">
        <f t="shared" si="7"/>
        <v>#DIV/0!</v>
      </c>
      <c r="I109" s="374"/>
      <c r="J109" s="374"/>
    </row>
    <row r="110" spans="1:10" s="4" customFormat="1" ht="18.75">
      <c r="A110" s="100" t="s">
        <v>116</v>
      </c>
      <c r="B110" s="52" t="s">
        <v>117</v>
      </c>
      <c r="C110" s="134"/>
      <c r="D110" s="134"/>
      <c r="E110" s="134"/>
      <c r="F110" s="134"/>
      <c r="G110" s="138">
        <f t="shared" si="6"/>
        <v>0</v>
      </c>
      <c r="H110" s="144" t="e">
        <f t="shared" si="7"/>
        <v>#DIV/0!</v>
      </c>
      <c r="I110" s="374"/>
      <c r="J110" s="374"/>
    </row>
    <row r="111" spans="1:10" s="4" customFormat="1" ht="18.75">
      <c r="A111" s="100" t="s">
        <v>118</v>
      </c>
      <c r="B111" s="52" t="s">
        <v>119</v>
      </c>
      <c r="C111" s="134"/>
      <c r="D111" s="134"/>
      <c r="E111" s="134"/>
      <c r="F111" s="134"/>
      <c r="G111" s="138">
        <f t="shared" si="6"/>
        <v>0</v>
      </c>
      <c r="H111" s="144" t="e">
        <f t="shared" si="7"/>
        <v>#DIV/0!</v>
      </c>
      <c r="I111" s="374"/>
      <c r="J111" s="374"/>
    </row>
    <row r="112" spans="1:10" s="4" customFormat="1" ht="18.75">
      <c r="A112" s="100" t="s">
        <v>120</v>
      </c>
      <c r="B112" s="52" t="s">
        <v>121</v>
      </c>
      <c r="C112" s="134"/>
      <c r="D112" s="134"/>
      <c r="E112" s="134"/>
      <c r="F112" s="134"/>
      <c r="G112" s="138">
        <f t="shared" si="6"/>
        <v>0</v>
      </c>
      <c r="H112" s="144" t="e">
        <f t="shared" si="7"/>
        <v>#DIV/0!</v>
      </c>
      <c r="I112" s="374"/>
      <c r="J112" s="374"/>
    </row>
    <row r="113" spans="1:10" s="4" customFormat="1" ht="20.1" customHeight="1">
      <c r="A113" s="99" t="s">
        <v>122</v>
      </c>
      <c r="B113" s="76" t="s">
        <v>123</v>
      </c>
      <c r="C113" s="370">
        <f>'І. Інф. до звіт.'!C92</f>
        <v>0</v>
      </c>
      <c r="D113" s="370">
        <f>'І. Інф. до звіт.'!D92</f>
        <v>0</v>
      </c>
      <c r="E113" s="370">
        <f>'І. Інф. до звіт.'!E92</f>
        <v>0</v>
      </c>
      <c r="F113" s="370">
        <f>'І. Інф. до звіт.'!F92</f>
        <v>0</v>
      </c>
      <c r="G113" s="139">
        <f t="shared" si="6"/>
        <v>0</v>
      </c>
      <c r="H113" s="145" t="e">
        <f t="shared" si="7"/>
        <v>#DIV/0!</v>
      </c>
      <c r="I113" s="374"/>
      <c r="J113" s="373"/>
    </row>
    <row r="114" spans="1:10" s="4" customFormat="1" ht="20.1" customHeight="1">
      <c r="A114" s="102" t="s">
        <v>112</v>
      </c>
      <c r="B114" s="52" t="s">
        <v>124</v>
      </c>
      <c r="C114" s="134"/>
      <c r="D114" s="134"/>
      <c r="E114" s="134"/>
      <c r="F114" s="134"/>
      <c r="G114" s="138">
        <f t="shared" si="6"/>
        <v>0</v>
      </c>
      <c r="H114" s="144" t="e">
        <f t="shared" si="7"/>
        <v>#DIV/0!</v>
      </c>
      <c r="I114" s="374"/>
      <c r="J114" s="374"/>
    </row>
    <row r="115" spans="1:10" s="4" customFormat="1" ht="20.1" customHeight="1">
      <c r="A115" s="102" t="s">
        <v>114</v>
      </c>
      <c r="B115" s="52" t="s">
        <v>125</v>
      </c>
      <c r="C115" s="134"/>
      <c r="D115" s="134"/>
      <c r="E115" s="134"/>
      <c r="F115" s="134"/>
      <c r="G115" s="138">
        <f t="shared" si="6"/>
        <v>0</v>
      </c>
      <c r="H115" s="144" t="e">
        <f t="shared" si="7"/>
        <v>#DIV/0!</v>
      </c>
      <c r="I115" s="374"/>
      <c r="J115" s="374"/>
    </row>
    <row r="116" spans="1:10" s="4" customFormat="1" ht="20.1" customHeight="1">
      <c r="A116" s="102" t="s">
        <v>116</v>
      </c>
      <c r="B116" s="52" t="s">
        <v>126</v>
      </c>
      <c r="C116" s="134"/>
      <c r="D116" s="134"/>
      <c r="E116" s="134"/>
      <c r="F116" s="134"/>
      <c r="G116" s="138">
        <f t="shared" si="6"/>
        <v>0</v>
      </c>
      <c r="H116" s="144" t="e">
        <f t="shared" si="7"/>
        <v>#DIV/0!</v>
      </c>
      <c r="I116" s="374"/>
      <c r="J116" s="374"/>
    </row>
    <row r="117" spans="1:10" s="4" customFormat="1" ht="20.1" customHeight="1">
      <c r="A117" s="102" t="s">
        <v>118</v>
      </c>
      <c r="B117" s="52" t="s">
        <v>127</v>
      </c>
      <c r="C117" s="134"/>
      <c r="D117" s="134"/>
      <c r="E117" s="134"/>
      <c r="F117" s="134"/>
      <c r="G117" s="138">
        <f t="shared" si="6"/>
        <v>0</v>
      </c>
      <c r="H117" s="144" t="e">
        <f t="shared" si="7"/>
        <v>#DIV/0!</v>
      </c>
      <c r="I117" s="374"/>
      <c r="J117" s="374"/>
    </row>
    <row r="118" spans="1:10" s="4" customFormat="1" ht="20.1" customHeight="1">
      <c r="A118" s="102" t="s">
        <v>120</v>
      </c>
      <c r="B118" s="52" t="s">
        <v>128</v>
      </c>
      <c r="C118" s="134"/>
      <c r="D118" s="134"/>
      <c r="E118" s="134"/>
      <c r="F118" s="134"/>
      <c r="G118" s="138">
        <f t="shared" si="6"/>
        <v>0</v>
      </c>
      <c r="H118" s="144" t="e">
        <f t="shared" si="7"/>
        <v>#DIV/0!</v>
      </c>
      <c r="I118" s="374"/>
      <c r="J118" s="374"/>
    </row>
    <row r="119" spans="1:10" s="4" customFormat="1" ht="43.5" customHeight="1">
      <c r="A119" s="99" t="s">
        <v>129</v>
      </c>
      <c r="B119" s="76" t="s">
        <v>130</v>
      </c>
      <c r="C119" s="370" t="e">
        <f t="shared" si="8" ref="C119:F121">C113/C107/12*1000</f>
        <v>#DIV/0!</v>
      </c>
      <c r="D119" s="370" t="e">
        <f t="shared" si="8"/>
        <v>#DIV/0!</v>
      </c>
      <c r="E119" s="370" t="e">
        <f t="shared" si="8"/>
        <v>#DIV/0!</v>
      </c>
      <c r="F119" s="370" t="e">
        <f t="shared" si="8"/>
        <v>#DIV/0!</v>
      </c>
      <c r="G119" s="139" t="e">
        <f t="shared" si="6"/>
        <v>#DIV/0!</v>
      </c>
      <c r="H119" s="145" t="e">
        <f t="shared" si="7"/>
        <v>#DIV/0!</v>
      </c>
      <c r="I119" s="374"/>
      <c r="J119" s="373"/>
    </row>
    <row r="120" spans="1:10" s="4" customFormat="1" ht="20.1" customHeight="1">
      <c r="A120" s="102" t="s">
        <v>131</v>
      </c>
      <c r="B120" s="52" t="s">
        <v>132</v>
      </c>
      <c r="C120" s="371" t="e">
        <f t="shared" si="8"/>
        <v>#DIV/0!</v>
      </c>
      <c r="D120" s="371" t="e">
        <f t="shared" si="8"/>
        <v>#DIV/0!</v>
      </c>
      <c r="E120" s="371" t="e">
        <f t="shared" si="8"/>
        <v>#DIV/0!</v>
      </c>
      <c r="F120" s="371" t="e">
        <f t="shared" si="8"/>
        <v>#DIV/0!</v>
      </c>
      <c r="G120" s="138" t="e">
        <f t="shared" si="6"/>
        <v>#DIV/0!</v>
      </c>
      <c r="H120" s="144" t="e">
        <f t="shared" si="7"/>
        <v>#DIV/0!</v>
      </c>
      <c r="I120" s="374"/>
      <c r="J120" s="373"/>
    </row>
    <row r="121" spans="1:10" s="4" customFormat="1" ht="20.1" customHeight="1">
      <c r="A121" s="102" t="s">
        <v>133</v>
      </c>
      <c r="B121" s="52" t="s">
        <v>134</v>
      </c>
      <c r="C121" s="371" t="e">
        <f t="shared" si="8"/>
        <v>#DIV/0!</v>
      </c>
      <c r="D121" s="371" t="e">
        <f t="shared" si="8"/>
        <v>#DIV/0!</v>
      </c>
      <c r="E121" s="371" t="e">
        <f t="shared" si="8"/>
        <v>#DIV/0!</v>
      </c>
      <c r="F121" s="371" t="e">
        <f t="shared" si="8"/>
        <v>#DIV/0!</v>
      </c>
      <c r="G121" s="138" t="e">
        <f t="shared" si="6"/>
        <v>#DIV/0!</v>
      </c>
      <c r="H121" s="144" t="e">
        <f t="shared" si="7"/>
        <v>#DIV/0!</v>
      </c>
      <c r="I121" s="374"/>
      <c r="J121" s="373"/>
    </row>
    <row r="122" spans="1:10" s="4" customFormat="1" ht="20.1" customHeight="1">
      <c r="A122" s="100" t="s">
        <v>116</v>
      </c>
      <c r="B122" s="52" t="s">
        <v>135</v>
      </c>
      <c r="C122" s="371">
        <f>SUM(C123:C125)</f>
        <v>0</v>
      </c>
      <c r="D122" s="371">
        <f>SUM(D123:D125)</f>
        <v>0</v>
      </c>
      <c r="E122" s="371">
        <f>SUM(E123:E125)</f>
        <v>0</v>
      </c>
      <c r="F122" s="371">
        <f>SUM(F123:F125)</f>
        <v>0</v>
      </c>
      <c r="G122" s="138">
        <f t="shared" si="6"/>
        <v>0</v>
      </c>
      <c r="H122" s="144" t="e">
        <f t="shared" si="7"/>
        <v>#DIV/0!</v>
      </c>
      <c r="I122" s="374"/>
      <c r="J122" s="374"/>
    </row>
    <row r="123" spans="1:10" s="123" customFormat="1" ht="20.1" customHeight="1">
      <c r="A123" s="121" t="s">
        <v>136</v>
      </c>
      <c r="B123" s="122" t="s">
        <v>137</v>
      </c>
      <c r="C123" s="135"/>
      <c r="D123" s="135"/>
      <c r="E123" s="135"/>
      <c r="F123" s="135"/>
      <c r="G123" s="138">
        <f>F123-E123</f>
        <v>0</v>
      </c>
      <c r="H123" s="144" t="e">
        <f>(F123/E123)*100</f>
        <v>#DIV/0!</v>
      </c>
      <c r="I123" s="376"/>
      <c r="J123" s="376"/>
    </row>
    <row r="124" spans="1:10" s="123" customFormat="1" ht="20.1" customHeight="1">
      <c r="A124" s="121" t="s">
        <v>138</v>
      </c>
      <c r="B124" s="122" t="s">
        <v>139</v>
      </c>
      <c r="C124" s="135"/>
      <c r="D124" s="135"/>
      <c r="E124" s="135"/>
      <c r="F124" s="135"/>
      <c r="G124" s="138">
        <f>F124-E124</f>
        <v>0</v>
      </c>
      <c r="H124" s="144" t="e">
        <f>(F124/E124)*100</f>
        <v>#DIV/0!</v>
      </c>
      <c r="I124" s="376"/>
      <c r="J124" s="376"/>
    </row>
    <row r="125" spans="1:10" s="123" customFormat="1" ht="20.1" customHeight="1">
      <c r="A125" s="121" t="s">
        <v>140</v>
      </c>
      <c r="B125" s="122" t="s">
        <v>141</v>
      </c>
      <c r="C125" s="135"/>
      <c r="D125" s="135"/>
      <c r="E125" s="135"/>
      <c r="F125" s="135"/>
      <c r="G125" s="138">
        <f>F125-E125</f>
        <v>0</v>
      </c>
      <c r="H125" s="144" t="e">
        <f>(F125/E125)*100</f>
        <v>#DIV/0!</v>
      </c>
      <c r="I125" s="376"/>
      <c r="J125" s="376"/>
    </row>
    <row r="126" spans="1:10" s="4" customFormat="1" ht="20.1" customHeight="1">
      <c r="A126" s="100" t="s">
        <v>142</v>
      </c>
      <c r="B126" s="52" t="s">
        <v>143</v>
      </c>
      <c r="C126" s="371" t="e">
        <f t="shared" si="9" ref="C126:F127">C117/C111/12*1000</f>
        <v>#DIV/0!</v>
      </c>
      <c r="D126" s="371" t="e">
        <f t="shared" si="9"/>
        <v>#DIV/0!</v>
      </c>
      <c r="E126" s="371" t="e">
        <f t="shared" si="9"/>
        <v>#DIV/0!</v>
      </c>
      <c r="F126" s="371" t="e">
        <f t="shared" si="9"/>
        <v>#DIV/0!</v>
      </c>
      <c r="G126" s="138" t="e">
        <f t="shared" si="6"/>
        <v>#DIV/0!</v>
      </c>
      <c r="H126" s="144" t="e">
        <f t="shared" si="7"/>
        <v>#DIV/0!</v>
      </c>
      <c r="I126" s="374"/>
      <c r="J126" s="373"/>
    </row>
    <row r="127" spans="1:10" s="4" customFormat="1" ht="20.1" customHeight="1" thickBot="1">
      <c r="A127" s="109" t="s">
        <v>144</v>
      </c>
      <c r="B127" s="81" t="s">
        <v>145</v>
      </c>
      <c r="C127" s="372" t="e">
        <f t="shared" si="9"/>
        <v>#DIV/0!</v>
      </c>
      <c r="D127" s="372" t="e">
        <f t="shared" si="9"/>
        <v>#DIV/0!</v>
      </c>
      <c r="E127" s="372" t="e">
        <f t="shared" si="9"/>
        <v>#DIV/0!</v>
      </c>
      <c r="F127" s="372" t="e">
        <f t="shared" si="9"/>
        <v>#DIV/0!</v>
      </c>
      <c r="G127" s="141" t="e">
        <f t="shared" si="6"/>
        <v>#DIV/0!</v>
      </c>
      <c r="H127" s="147" t="e">
        <f t="shared" si="7"/>
        <v>#DIV/0!</v>
      </c>
      <c r="I127" s="374"/>
      <c r="J127" s="373"/>
    </row>
    <row r="128" spans="1:8" s="4" customFormat="1" ht="20.1" customHeight="1">
      <c r="A128" s="229" t="s">
        <v>146</v>
      </c>
      <c r="B128" s="229"/>
      <c r="C128" s="229"/>
      <c r="D128" s="229"/>
      <c r="E128" s="229"/>
      <c r="F128" s="229"/>
      <c r="G128" s="229"/>
      <c r="H128" s="229"/>
    </row>
    <row r="129" spans="1:8" s="4" customFormat="1" ht="20.1" customHeight="1">
      <c r="A129" s="169" t="s">
        <v>404</v>
      </c>
      <c r="B129" s="63"/>
      <c r="C129" s="64"/>
      <c r="D129" s="64"/>
      <c r="E129" s="65"/>
      <c r="F129" s="65"/>
      <c r="G129" s="65"/>
      <c r="H129" s="66"/>
    </row>
    <row r="130" spans="1:1" ht="18.75">
      <c r="A130" s="32"/>
    </row>
    <row r="131" spans="1:9" ht="18.75" customHeight="1">
      <c r="A131" s="173" t="s">
        <v>147</v>
      </c>
      <c r="B131" s="1"/>
      <c r="C131" s="228" t="s">
        <v>148</v>
      </c>
      <c r="D131" s="228"/>
      <c r="E131" s="228"/>
      <c r="F131" s="228"/>
      <c r="G131" s="201" t="s">
        <v>149</v>
      </c>
      <c r="H131" s="201"/>
      <c r="I131" s="201"/>
    </row>
    <row r="132" spans="1:9" ht="20.1" customHeight="1">
      <c r="A132" s="14" t="s">
        <v>150</v>
      </c>
      <c r="B132" s="2"/>
      <c r="C132" s="201" t="s">
        <v>151</v>
      </c>
      <c r="D132" s="201"/>
      <c r="E132" s="201"/>
      <c r="F132" s="201"/>
      <c r="G132" s="201"/>
      <c r="H132" s="201"/>
      <c r="I132" s="201"/>
    </row>
    <row r="133" spans="1:1" ht="18.75">
      <c r="A133" s="32"/>
    </row>
    <row r="134" spans="1:1" ht="18.75">
      <c r="A134" s="32"/>
    </row>
    <row r="135" spans="1:1" ht="18.75">
      <c r="A135" s="32"/>
    </row>
    <row r="136" spans="1:1" ht="18.75">
      <c r="A136" s="32"/>
    </row>
    <row r="137" spans="1:1" ht="18.75">
      <c r="A137" s="32"/>
    </row>
    <row r="138" spans="1:1" ht="18.75">
      <c r="A138" s="32"/>
    </row>
    <row r="139" spans="1:1" ht="18.75">
      <c r="A139" s="32"/>
    </row>
    <row r="140" spans="1:1" ht="18.75">
      <c r="A140" s="32"/>
    </row>
    <row r="141" spans="1:1" ht="18.75">
      <c r="A141" s="32"/>
    </row>
    <row r="142" spans="1:1" ht="18.75">
      <c r="A142" s="32"/>
    </row>
    <row r="143" spans="1:1" ht="18.75">
      <c r="A143" s="32"/>
    </row>
    <row r="144" spans="1:1" ht="18.75">
      <c r="A144" s="32"/>
    </row>
    <row r="145" spans="1:1" ht="18.75">
      <c r="A145" s="32"/>
    </row>
    <row r="146" spans="1:1" ht="18.75">
      <c r="A146" s="32"/>
    </row>
    <row r="147" spans="1:1" ht="18.75">
      <c r="A147" s="32"/>
    </row>
    <row r="148" spans="1:1" ht="18.75">
      <c r="A148" s="32"/>
    </row>
    <row r="149" spans="1:1" ht="18.75">
      <c r="A149" s="32"/>
    </row>
    <row r="150" spans="1:1" ht="18.75">
      <c r="A150" s="32"/>
    </row>
    <row r="151" spans="1:1" ht="18.75">
      <c r="A151" s="32"/>
    </row>
    <row r="152" spans="1:1" ht="18.75">
      <c r="A152" s="32"/>
    </row>
    <row r="153" spans="1:1" ht="18.75">
      <c r="A153" s="32"/>
    </row>
    <row r="154" spans="1:1" ht="18.75">
      <c r="A154" s="32"/>
    </row>
    <row r="155" spans="1:1" ht="18.75">
      <c r="A155" s="32"/>
    </row>
    <row r="156" spans="1:1" ht="18.75">
      <c r="A156" s="32"/>
    </row>
    <row r="157" spans="1:1" ht="18.75">
      <c r="A157" s="32"/>
    </row>
    <row r="158" spans="1:1" ht="18.75">
      <c r="A158" s="32"/>
    </row>
    <row r="159" spans="1:1" ht="18.75">
      <c r="A159" s="32"/>
    </row>
    <row r="160" spans="1:1" ht="18.75">
      <c r="A160" s="32"/>
    </row>
    <row r="161" spans="1:1" ht="18.75">
      <c r="A161" s="32"/>
    </row>
    <row r="162" spans="1:1" ht="18.75">
      <c r="A162" s="32"/>
    </row>
    <row r="163" spans="1:1" ht="18.75">
      <c r="A163" s="32"/>
    </row>
    <row r="164" spans="1:1" ht="18.75">
      <c r="A164" s="32"/>
    </row>
    <row r="165" spans="1:1" ht="18.75">
      <c r="A165" s="32"/>
    </row>
    <row r="166" spans="1:1" ht="18.75">
      <c r="A166" s="32"/>
    </row>
    <row r="167" spans="1:1" ht="18.75">
      <c r="A167" s="32"/>
    </row>
    <row r="168" spans="1:1" ht="18.75">
      <c r="A168" s="32"/>
    </row>
    <row r="169" spans="1:1" ht="18.75">
      <c r="A169" s="32"/>
    </row>
    <row r="170" spans="1:1" ht="18.75">
      <c r="A170" s="32"/>
    </row>
    <row r="171" spans="1:1" ht="18.75">
      <c r="A171" s="32"/>
    </row>
    <row r="172" spans="1:1" ht="18.75">
      <c r="A172" s="32"/>
    </row>
    <row r="173" spans="1:1" ht="18.75">
      <c r="A173" s="32"/>
    </row>
    <row r="174" spans="1:1" ht="18.75">
      <c r="A174" s="32"/>
    </row>
    <row r="175" spans="1:1" ht="18.75">
      <c r="A175" s="32"/>
    </row>
    <row r="176" spans="1:1" ht="18.75">
      <c r="A176" s="32"/>
    </row>
    <row r="177" spans="1:1" ht="18.75">
      <c r="A177" s="32"/>
    </row>
    <row r="178" spans="1:1" ht="18.75">
      <c r="A178" s="32"/>
    </row>
    <row r="179" spans="1:1" ht="18.75">
      <c r="A179" s="32"/>
    </row>
    <row r="180" spans="1:1" ht="18.75">
      <c r="A180" s="32"/>
    </row>
    <row r="181" spans="1:1" ht="18.75">
      <c r="A181" s="32"/>
    </row>
    <row r="182" spans="1:1" ht="18.75">
      <c r="A182" s="32"/>
    </row>
    <row r="183" spans="1:1" ht="18.75">
      <c r="A183" s="32"/>
    </row>
    <row r="184" spans="1:1" ht="18.75">
      <c r="A184" s="32"/>
    </row>
    <row r="185" spans="1:1" ht="18.75">
      <c r="A185" s="32"/>
    </row>
    <row r="186" spans="1:1" ht="18.75">
      <c r="A186" s="32"/>
    </row>
    <row r="187" spans="1:1" ht="18.75">
      <c r="A187" s="32"/>
    </row>
    <row r="188" spans="1:1" ht="18.75">
      <c r="A188" s="32"/>
    </row>
    <row r="189" spans="1:1" ht="18.75">
      <c r="A189" s="32"/>
    </row>
    <row r="190" spans="1:1" ht="18.75">
      <c r="A190" s="32"/>
    </row>
    <row r="191" spans="1:1" ht="18.75">
      <c r="A191" s="32"/>
    </row>
    <row r="192" spans="1:1" ht="18.75">
      <c r="A192" s="32"/>
    </row>
    <row r="193" spans="1:1" ht="18.75">
      <c r="A193" s="32"/>
    </row>
    <row r="194" spans="1:1" ht="18.75">
      <c r="A194" s="32"/>
    </row>
    <row r="195" spans="1:1" ht="18.75">
      <c r="A195" s="32"/>
    </row>
    <row r="196" spans="1:1" ht="18.75">
      <c r="A196" s="32"/>
    </row>
    <row r="197" spans="1:1" ht="18.75">
      <c r="A197" s="32"/>
    </row>
    <row r="198" spans="1:1" ht="18.75">
      <c r="A198" s="32"/>
    </row>
    <row r="199" spans="1:1" ht="18.75">
      <c r="A199" s="32"/>
    </row>
    <row r="200" spans="1:1" ht="18.75">
      <c r="A200" s="32"/>
    </row>
    <row r="201" spans="1:1" ht="18.75">
      <c r="A201" s="32"/>
    </row>
    <row r="202" spans="1:1" ht="18.75">
      <c r="A202" s="32"/>
    </row>
    <row r="203" spans="1:1" ht="18.75">
      <c r="A203" s="32"/>
    </row>
    <row r="204" spans="1:1" ht="18.75">
      <c r="A204" s="32"/>
    </row>
    <row r="205" spans="1:1" ht="18.75">
      <c r="A205" s="32"/>
    </row>
    <row r="206" spans="1:1" ht="18.75">
      <c r="A206" s="32"/>
    </row>
    <row r="207" spans="1:1" ht="18.75">
      <c r="A207" s="32"/>
    </row>
    <row r="208" spans="1:1" ht="18.75">
      <c r="A208" s="32"/>
    </row>
    <row r="209" spans="1:1" ht="18.75">
      <c r="A209" s="32"/>
    </row>
    <row r="210" spans="1:1" ht="18.75">
      <c r="A210" s="32"/>
    </row>
    <row r="211" spans="1:1" ht="18.75">
      <c r="A211" s="32"/>
    </row>
    <row r="212" spans="1:1" ht="18.75">
      <c r="A212" s="32"/>
    </row>
    <row r="213" spans="1:1" ht="18.75">
      <c r="A213" s="32"/>
    </row>
    <row r="214" spans="1:1" ht="18.75">
      <c r="A214" s="32"/>
    </row>
    <row r="215" spans="1:1" ht="18.75">
      <c r="A215" s="32"/>
    </row>
    <row r="216" spans="1:1" ht="18.75">
      <c r="A216" s="32"/>
    </row>
    <row r="217" spans="1:1" ht="18.75">
      <c r="A217" s="32"/>
    </row>
    <row r="218" spans="1:1" ht="18.75">
      <c r="A218" s="32"/>
    </row>
    <row r="219" spans="1:1" ht="18.75">
      <c r="A219" s="32"/>
    </row>
    <row r="220" spans="1:1" ht="18.75">
      <c r="A220" s="32"/>
    </row>
    <row r="221" spans="1:1" ht="18.75">
      <c r="A221" s="32"/>
    </row>
    <row r="222" spans="1:1" ht="18.75">
      <c r="A222" s="32"/>
    </row>
    <row r="223" spans="1:1" ht="18.75">
      <c r="A223" s="32"/>
    </row>
    <row r="224" spans="1:1" ht="18.75">
      <c r="A224" s="32"/>
    </row>
    <row r="225" spans="1:1" ht="18.75">
      <c r="A225" s="32"/>
    </row>
    <row r="226" spans="1:1" ht="18.75">
      <c r="A226" s="32"/>
    </row>
    <row r="227" spans="1:1" ht="18.75">
      <c r="A227" s="32"/>
    </row>
    <row r="228" spans="1:1" ht="18.75">
      <c r="A228" s="32"/>
    </row>
    <row r="229" spans="1:1" ht="18.75">
      <c r="A229" s="32"/>
    </row>
    <row r="230" spans="1:1" ht="18.75">
      <c r="A230" s="32"/>
    </row>
    <row r="231" spans="1:1" ht="18.75">
      <c r="A231" s="32"/>
    </row>
    <row r="232" spans="1:1" ht="18.75">
      <c r="A232" s="32"/>
    </row>
    <row r="233" spans="1:1" ht="18.75">
      <c r="A233" s="32"/>
    </row>
    <row r="234" spans="1:1" ht="18.75">
      <c r="A234" s="32"/>
    </row>
    <row r="235" spans="1:1" ht="18.75">
      <c r="A235" s="32"/>
    </row>
    <row r="236" spans="1:1" ht="18.75">
      <c r="A236" s="32"/>
    </row>
    <row r="237" spans="1:1" ht="18.75">
      <c r="A237" s="32"/>
    </row>
    <row r="238" spans="1:1" ht="18.75">
      <c r="A238" s="32"/>
    </row>
    <row r="239" spans="1:1" ht="18.75">
      <c r="A239" s="32"/>
    </row>
    <row r="240" spans="1:1" ht="18.75">
      <c r="A240" s="32"/>
    </row>
    <row r="241" spans="1:1" ht="18.75">
      <c r="A241" s="32"/>
    </row>
    <row r="242" spans="1:1" ht="18.75">
      <c r="A242" s="32"/>
    </row>
    <row r="243" spans="1:1" ht="18.75">
      <c r="A243" s="32"/>
    </row>
    <row r="244" spans="1:1" ht="18.75">
      <c r="A244" s="32"/>
    </row>
    <row r="245" spans="1:1" ht="18.75">
      <c r="A245" s="32"/>
    </row>
    <row r="246" spans="1:1" ht="18.75">
      <c r="A246" s="32"/>
    </row>
    <row r="247" spans="1:1" ht="18.75">
      <c r="A247" s="32"/>
    </row>
    <row r="248" spans="1:1" ht="18.75">
      <c r="A248" s="32"/>
    </row>
    <row r="249" spans="1:1" ht="18.75">
      <c r="A249" s="32"/>
    </row>
    <row r="250" spans="1:1" ht="18.75">
      <c r="A250" s="32"/>
    </row>
    <row r="251" spans="1:1" ht="18.75">
      <c r="A251" s="32"/>
    </row>
    <row r="252" spans="1:1" ht="18.75">
      <c r="A252" s="32"/>
    </row>
    <row r="253" spans="1:1" ht="18.75">
      <c r="A253" s="32"/>
    </row>
    <row r="254" spans="1:1" ht="18.75">
      <c r="A254" s="32"/>
    </row>
    <row r="255" spans="1:1" ht="18.75">
      <c r="A255" s="32"/>
    </row>
    <row r="256" spans="1:1" ht="18.75">
      <c r="A256" s="32"/>
    </row>
    <row r="257" spans="1:1" ht="18.75">
      <c r="A257" s="32"/>
    </row>
    <row r="258" spans="1:1" ht="18.75">
      <c r="A258" s="32"/>
    </row>
    <row r="259" spans="1:1" ht="18.75">
      <c r="A259" s="32"/>
    </row>
    <row r="260" spans="1:1" ht="18.75">
      <c r="A260" s="32"/>
    </row>
    <row r="261" spans="1:1" ht="18.75">
      <c r="A261" s="32"/>
    </row>
    <row r="262" spans="1:1" ht="18.75">
      <c r="A262" s="32"/>
    </row>
    <row r="263" spans="1:1" ht="18.75">
      <c r="A263" s="32"/>
    </row>
    <row r="264" spans="1:1" ht="18.75">
      <c r="A264" s="32"/>
    </row>
    <row r="265" spans="1:1" ht="18.75">
      <c r="A265" s="32"/>
    </row>
    <row r="266" spans="1:1" ht="18.75">
      <c r="A266" s="32"/>
    </row>
    <row r="267" spans="1:1" ht="18.75">
      <c r="A267" s="32"/>
    </row>
    <row r="268" spans="1:1" ht="18.75">
      <c r="A268" s="32"/>
    </row>
    <row r="269" spans="1:1" ht="18.75">
      <c r="A269" s="32"/>
    </row>
    <row r="270" spans="1:1" ht="18.75">
      <c r="A270" s="32"/>
    </row>
    <row r="271" spans="1:1" ht="18.75">
      <c r="A271" s="32"/>
    </row>
    <row r="272" spans="1:1" ht="18.75">
      <c r="A272" s="32"/>
    </row>
    <row r="273" spans="1:1" ht="18.75">
      <c r="A273" s="32"/>
    </row>
    <row r="274" spans="1:1" ht="18.75">
      <c r="A274" s="32"/>
    </row>
    <row r="275" spans="1:1" ht="18.75">
      <c r="A275" s="32"/>
    </row>
    <row r="276" spans="1:1" ht="18.75">
      <c r="A276" s="32"/>
    </row>
    <row r="277" spans="1:1" ht="18.75">
      <c r="A277" s="32"/>
    </row>
    <row r="278" spans="1:1" ht="18.75">
      <c r="A278" s="32"/>
    </row>
    <row r="279" spans="1:1" ht="18.75">
      <c r="A279" s="32"/>
    </row>
    <row r="280" spans="1:1" ht="18.75">
      <c r="A280" s="32"/>
    </row>
    <row r="281" spans="1:1" ht="18.75">
      <c r="A281" s="32"/>
    </row>
    <row r="282" spans="1:1" ht="18.75">
      <c r="A282" s="32"/>
    </row>
    <row r="283" spans="1:1" ht="18.75">
      <c r="A283" s="32"/>
    </row>
    <row r="284" spans="1:1" ht="18.75">
      <c r="A284" s="32"/>
    </row>
    <row r="285" spans="1:1" ht="18.75">
      <c r="A285" s="32"/>
    </row>
    <row r="286" spans="1:1" ht="18.75">
      <c r="A286" s="32"/>
    </row>
    <row r="287" spans="1:1" ht="18.75">
      <c r="A287" s="32"/>
    </row>
    <row r="288" spans="1:1" ht="18.75">
      <c r="A288" s="32"/>
    </row>
    <row r="289" spans="1:1" ht="18.75">
      <c r="A289" s="32"/>
    </row>
    <row r="290" spans="1:1" ht="18.75">
      <c r="A290" s="32"/>
    </row>
    <row r="291" spans="1:1" ht="18.75">
      <c r="A291" s="27"/>
    </row>
    <row r="292" spans="1:1" ht="18.75">
      <c r="A292" s="27"/>
    </row>
    <row r="293" spans="1:1" ht="18.75">
      <c r="A293" s="27"/>
    </row>
    <row r="294" spans="1:1" ht="18.75">
      <c r="A294" s="27"/>
    </row>
    <row r="295" spans="1:1" ht="18.75">
      <c r="A295" s="27"/>
    </row>
    <row r="296" spans="1:1" ht="18.75">
      <c r="A296" s="27"/>
    </row>
    <row r="297" spans="1:1" ht="18.75">
      <c r="A297" s="27"/>
    </row>
    <row r="298" spans="1:1" ht="18.75">
      <c r="A298" s="27"/>
    </row>
    <row r="299" spans="1:1" ht="18.75">
      <c r="A299" s="27"/>
    </row>
    <row r="300" spans="1:1" ht="18.75">
      <c r="A300" s="27"/>
    </row>
    <row r="301" spans="1:1" ht="18.75">
      <c r="A301" s="27"/>
    </row>
    <row r="302" spans="1:1" ht="18.75">
      <c r="A302" s="27"/>
    </row>
    <row r="303" spans="1:1" ht="18.75">
      <c r="A303" s="27"/>
    </row>
    <row r="304" spans="1:1" ht="18.75">
      <c r="A304" s="27"/>
    </row>
    <row r="305" spans="1:1" ht="18.75">
      <c r="A305" s="27"/>
    </row>
    <row r="306" spans="1:1" ht="18.75">
      <c r="A306" s="27"/>
    </row>
    <row r="307" spans="1:1" ht="18.75">
      <c r="A307" s="27"/>
    </row>
    <row r="308" spans="1:1" ht="18.75">
      <c r="A308" s="27"/>
    </row>
    <row r="309" spans="1:1" ht="18.75">
      <c r="A309" s="27"/>
    </row>
    <row r="310" spans="1:1" ht="18.75">
      <c r="A310" s="27"/>
    </row>
    <row r="311" spans="1:1" ht="18.75">
      <c r="A311" s="27"/>
    </row>
    <row r="312" spans="1:1" ht="18.75">
      <c r="A312" s="27"/>
    </row>
    <row r="313" spans="1:1" ht="18.75">
      <c r="A313" s="27"/>
    </row>
    <row r="314" spans="1:1" ht="18.75">
      <c r="A314" s="27"/>
    </row>
    <row r="315" spans="1:1" ht="18.75">
      <c r="A315" s="27"/>
    </row>
    <row r="316" spans="1:1" ht="18.75">
      <c r="A316" s="27"/>
    </row>
    <row r="317" spans="1:1" ht="18.75">
      <c r="A317" s="27"/>
    </row>
    <row r="318" spans="1:1" ht="18.75">
      <c r="A318" s="27"/>
    </row>
    <row r="319" spans="1:1" ht="18.75">
      <c r="A319" s="27"/>
    </row>
    <row r="320" spans="1:1" ht="18.75">
      <c r="A320" s="27"/>
    </row>
    <row r="321" spans="1:1" ht="18.75">
      <c r="A321" s="27"/>
    </row>
    <row r="322" spans="1:1" ht="18.75">
      <c r="A322" s="27"/>
    </row>
    <row r="323" spans="1:1" ht="18.75">
      <c r="A323" s="27"/>
    </row>
    <row r="324" spans="1:1" ht="18.75">
      <c r="A324" s="27"/>
    </row>
    <row r="325" spans="1:1" ht="18.75">
      <c r="A325" s="27"/>
    </row>
    <row r="326" spans="1:1" ht="18.75">
      <c r="A326" s="27"/>
    </row>
    <row r="327" spans="1:1" ht="18.75">
      <c r="A327" s="27"/>
    </row>
    <row r="328" spans="1:1" ht="18.75">
      <c r="A328" s="27"/>
    </row>
    <row r="329" spans="1:1" ht="18.75">
      <c r="A329" s="27"/>
    </row>
    <row r="330" spans="1:1" ht="18.75">
      <c r="A330" s="27"/>
    </row>
    <row r="331" spans="1:1" ht="18.75">
      <c r="A331" s="27"/>
    </row>
    <row r="332" spans="1:1" ht="18.75">
      <c r="A332" s="27"/>
    </row>
    <row r="333" spans="1:1" ht="18.75">
      <c r="A333" s="27"/>
    </row>
    <row r="334" spans="1:1" ht="18.75">
      <c r="A334" s="27"/>
    </row>
    <row r="335" spans="1:1" ht="18.75">
      <c r="A335" s="27"/>
    </row>
    <row r="336" spans="1:1" ht="18.75">
      <c r="A336" s="27"/>
    </row>
    <row r="337" spans="1:1" ht="18.75">
      <c r="A337" s="27"/>
    </row>
    <row r="338" spans="1:1" ht="18.75">
      <c r="A338" s="27"/>
    </row>
    <row r="339" spans="1:1" ht="18.75">
      <c r="A339" s="27"/>
    </row>
    <row r="340" spans="1:1" ht="18.75">
      <c r="A340" s="27"/>
    </row>
    <row r="341" spans="1:1" ht="18.75">
      <c r="A341" s="27"/>
    </row>
    <row r="342" spans="1:1" ht="18.75">
      <c r="A342" s="27"/>
    </row>
    <row r="343" spans="1:1" ht="18.75">
      <c r="A343" s="27"/>
    </row>
    <row r="344" spans="1:1" ht="18.75">
      <c r="A344" s="27"/>
    </row>
    <row r="345" spans="1:1" ht="18.75">
      <c r="A345" s="27"/>
    </row>
    <row r="346" spans="1:1" ht="18.75">
      <c r="A346" s="27"/>
    </row>
    <row r="347" spans="1:1" ht="18.75">
      <c r="A347" s="27"/>
    </row>
    <row r="348" spans="1:1" ht="18.75">
      <c r="A348" s="27"/>
    </row>
    <row r="349" spans="1:1" ht="18.75">
      <c r="A349" s="27"/>
    </row>
    <row r="350" spans="1:1" ht="18.75">
      <c r="A350" s="27"/>
    </row>
    <row r="351" spans="1:1" ht="18.75">
      <c r="A351" s="27"/>
    </row>
    <row r="352" spans="1:1" ht="18.75">
      <c r="A352" s="27"/>
    </row>
    <row r="353" spans="1:1" ht="18.75">
      <c r="A353" s="27"/>
    </row>
    <row r="354" spans="1:1" ht="18.75">
      <c r="A354" s="27"/>
    </row>
    <row r="355" spans="1:1" ht="18.75">
      <c r="A355" s="27"/>
    </row>
    <row r="356" spans="1:1" ht="18.75">
      <c r="A356" s="27"/>
    </row>
    <row r="357" spans="1:1" ht="18.75">
      <c r="A357" s="27"/>
    </row>
    <row r="358" spans="1:1" ht="18.75">
      <c r="A358" s="27"/>
    </row>
    <row r="359" spans="1:1" ht="18.75">
      <c r="A359" s="27"/>
    </row>
    <row r="360" spans="1:1" ht="18.75">
      <c r="A360" s="27"/>
    </row>
    <row r="361" spans="1:1" ht="18.75">
      <c r="A361" s="27"/>
    </row>
    <row r="362" spans="1:1" ht="18.75">
      <c r="A362" s="27"/>
    </row>
    <row r="363" spans="1:1" ht="18.75">
      <c r="A363" s="27"/>
    </row>
    <row r="364" spans="1:1" ht="18.75">
      <c r="A364" s="27"/>
    </row>
    <row r="365" spans="1:1" ht="18.75">
      <c r="A365" s="27"/>
    </row>
    <row r="366" spans="1:1" ht="18.75">
      <c r="A366" s="27"/>
    </row>
    <row r="367" spans="1:1" ht="18.75">
      <c r="A367" s="27"/>
    </row>
    <row r="368" spans="1:1" ht="18.75">
      <c r="A368" s="27"/>
    </row>
    <row r="369" spans="1:1" ht="18.75">
      <c r="A369" s="27"/>
    </row>
    <row r="370" spans="1:1" ht="18.75">
      <c r="A370" s="27"/>
    </row>
    <row r="371" spans="1:1" ht="18.75">
      <c r="A371" s="27"/>
    </row>
    <row r="372" spans="1:1" ht="18.75">
      <c r="A372" s="27"/>
    </row>
    <row r="373" spans="1:1" ht="18.75">
      <c r="A373" s="27"/>
    </row>
    <row r="374" spans="1:1" ht="18.75">
      <c r="A374" s="27"/>
    </row>
    <row r="375" spans="1:1" ht="18.75">
      <c r="A375" s="27"/>
    </row>
    <row r="376" spans="1:1" ht="18.75">
      <c r="A376" s="27"/>
    </row>
    <row r="377" spans="1:1" ht="18.75">
      <c r="A377" s="27"/>
    </row>
    <row r="378" spans="1:1" ht="18.75">
      <c r="A378" s="27"/>
    </row>
    <row r="379" spans="1:1" ht="18.75">
      <c r="A379" s="27"/>
    </row>
    <row r="380" spans="1:1" ht="18.75">
      <c r="A380" s="27"/>
    </row>
    <row r="381" spans="1:1" ht="18.75">
      <c r="A381" s="27"/>
    </row>
    <row r="382" spans="1:1" ht="18.75">
      <c r="A382" s="27"/>
    </row>
    <row r="383" spans="1:1" ht="18.75">
      <c r="A383" s="27"/>
    </row>
    <row r="384" spans="1:1" ht="18.75">
      <c r="A384" s="27"/>
    </row>
    <row r="385" spans="1:1" ht="18.75">
      <c r="A385" s="27"/>
    </row>
    <row r="386" spans="1:1" ht="18.75">
      <c r="A386" s="27"/>
    </row>
    <row r="387" spans="1:1" ht="18.75">
      <c r="A387" s="27"/>
    </row>
    <row r="388" spans="1:1" ht="18.75">
      <c r="A388" s="27"/>
    </row>
    <row r="389" spans="1:1" ht="18.75">
      <c r="A389" s="27"/>
    </row>
    <row r="390" spans="1:1" ht="18.75">
      <c r="A390" s="27"/>
    </row>
    <row r="391" spans="1:1" ht="18.75">
      <c r="A391" s="27"/>
    </row>
    <row r="392" spans="1:1" ht="18.75">
      <c r="A392" s="27"/>
    </row>
    <row r="393" spans="1:1" ht="18.75">
      <c r="A393" s="27"/>
    </row>
    <row r="394" spans="1:1" ht="18.75">
      <c r="A394" s="27"/>
    </row>
    <row r="395" spans="1:1" ht="18.75">
      <c r="A395" s="27"/>
    </row>
    <row r="396" spans="1:1" ht="18.75">
      <c r="A396" s="27"/>
    </row>
    <row r="397" spans="1:1" ht="18.75">
      <c r="A397" s="27"/>
    </row>
    <row r="398" spans="1:1" ht="18.75">
      <c r="A398" s="27"/>
    </row>
    <row r="399" spans="1:1" ht="18.75">
      <c r="A399" s="27"/>
    </row>
    <row r="400" spans="1:1" ht="18.75">
      <c r="A400" s="27"/>
    </row>
    <row r="401" spans="1:1" ht="18.75">
      <c r="A401" s="27"/>
    </row>
    <row r="402" spans="1:1" ht="18.75">
      <c r="A402" s="27"/>
    </row>
    <row r="403" spans="1:1" ht="18.75">
      <c r="A403" s="27"/>
    </row>
    <row r="404" spans="1:1" ht="18.75">
      <c r="A404" s="27"/>
    </row>
    <row r="405" spans="1:1" ht="18.75">
      <c r="A405" s="27"/>
    </row>
    <row r="406" spans="1:1" ht="18.75">
      <c r="A406" s="27"/>
    </row>
    <row r="407" spans="1:1" ht="18.75">
      <c r="A407" s="27"/>
    </row>
    <row r="408" spans="1:1" ht="18.75">
      <c r="A408" s="27"/>
    </row>
    <row r="409" spans="1:1" ht="18.75">
      <c r="A409" s="27"/>
    </row>
    <row r="410" spans="1:1" ht="18.75">
      <c r="A410" s="27"/>
    </row>
    <row r="411" spans="1:1" ht="18.75">
      <c r="A411" s="27"/>
    </row>
    <row r="412" spans="1:1" ht="18.75">
      <c r="A412" s="27"/>
    </row>
    <row r="413" spans="1:1" ht="18.75">
      <c r="A413" s="27"/>
    </row>
    <row r="414" spans="1:1" ht="18.75">
      <c r="A414" s="27"/>
    </row>
    <row r="415" spans="1:1" ht="18.75">
      <c r="A415" s="27"/>
    </row>
    <row r="416" spans="1:1" ht="18.75">
      <c r="A416" s="27"/>
    </row>
    <row r="417" spans="1:1" ht="18.75">
      <c r="A417" s="27"/>
    </row>
    <row r="418" spans="1:1" ht="18.75">
      <c r="A418" s="27"/>
    </row>
    <row r="419" spans="1:1" ht="18.75">
      <c r="A419" s="27"/>
    </row>
    <row r="420" spans="1:1" ht="18.75">
      <c r="A420" s="27"/>
    </row>
    <row r="421" spans="1:1" ht="18.75">
      <c r="A421" s="27"/>
    </row>
    <row r="422" spans="1:1" ht="18.75">
      <c r="A422" s="27"/>
    </row>
    <row r="423" spans="1:1" ht="18.75">
      <c r="A423" s="27"/>
    </row>
    <row r="424" spans="1:1" ht="18.75">
      <c r="A424" s="27"/>
    </row>
    <row r="425" spans="1:1" ht="18.75">
      <c r="A425" s="27"/>
    </row>
    <row r="426" spans="1:1" ht="18.75">
      <c r="A426" s="27"/>
    </row>
    <row r="427" spans="1:1" ht="18.75">
      <c r="A427" s="27"/>
    </row>
    <row r="428" spans="1:1" ht="18.75">
      <c r="A428" s="27"/>
    </row>
    <row r="429" spans="1:1" ht="18.75">
      <c r="A429" s="27"/>
    </row>
    <row r="430" spans="1:1" ht="18.75">
      <c r="A430" s="27"/>
    </row>
    <row r="431" spans="1:1" ht="18.75">
      <c r="A431" s="27"/>
    </row>
    <row r="432" spans="1:1" ht="18.75">
      <c r="A432" s="27"/>
    </row>
    <row r="433" spans="1:1" ht="18.75">
      <c r="A433" s="27"/>
    </row>
    <row r="434" spans="1:1" ht="18.75">
      <c r="A434" s="27"/>
    </row>
    <row r="435" spans="1:1" ht="18.75">
      <c r="A435" s="27"/>
    </row>
    <row r="436" spans="1:1" ht="18.75">
      <c r="A436" s="27"/>
    </row>
    <row r="437" spans="1:1" ht="18.75">
      <c r="A437" s="27"/>
    </row>
    <row r="438" spans="1:1" ht="18.75">
      <c r="A438" s="27"/>
    </row>
    <row r="439" spans="1:1" ht="18.75">
      <c r="A439" s="27"/>
    </row>
    <row r="440" spans="1:1" ht="18.75">
      <c r="A440" s="27"/>
    </row>
    <row r="441" spans="1:1" ht="18.75">
      <c r="A441" s="27"/>
    </row>
    <row r="442" spans="1:1" ht="18.75">
      <c r="A442" s="27"/>
    </row>
    <row r="443" spans="1:1" ht="18.75">
      <c r="A443" s="27"/>
    </row>
    <row r="444" spans="1:1" ht="18.75">
      <c r="A444" s="27"/>
    </row>
    <row r="445" spans="1:1" ht="18.75">
      <c r="A445" s="27"/>
    </row>
    <row r="446" spans="1:1" ht="18.75">
      <c r="A446" s="27"/>
    </row>
    <row r="447" spans="1:1" ht="18.75">
      <c r="A447" s="27"/>
    </row>
    <row r="448" spans="1:1" ht="18.75">
      <c r="A448" s="27"/>
    </row>
    <row r="449" spans="1:1" ht="18.75">
      <c r="A449" s="27"/>
    </row>
    <row r="450" spans="1:1" ht="18.75">
      <c r="A450" s="27"/>
    </row>
    <row r="451" spans="1:1" ht="18.75">
      <c r="A451" s="27"/>
    </row>
    <row r="452" spans="1:1" ht="18.75">
      <c r="A452" s="27"/>
    </row>
    <row r="453" spans="1:1" ht="18.75">
      <c r="A453" s="27"/>
    </row>
    <row r="454" spans="1:1" ht="18.75">
      <c r="A454" s="27"/>
    </row>
    <row r="455" spans="1:1" ht="18.75">
      <c r="A455" s="27"/>
    </row>
    <row r="456" spans="1:1" ht="18.75">
      <c r="A456" s="27"/>
    </row>
  </sheetData>
  <sheetProtection algorithmName="SHA-512" hashValue="852AcLGdrz8acpDhX215Rq7lkmPKVHoFxXaHC+shF2ryDnUiPs5Fu4U+5kRsHLHi8qvDLGBqpxa3hY3vgmTqDA==" saltValue="6PDbbqI6NpqSBTHlV3Di4Q==" spinCount="100000" sheet="1" objects="1" scenarios="1"/>
  <protectedRanges>
    <protectedRange sqref="E10 B13:D16 B17:H21 F13:F16 H13:H16 B22:E23 H22:H23 A28 C55:F55 C59:F59 C74:F74 C76:F94 C96:E96 C98:D100 C102:D105 C108:F112 C114:F118 C123:F125 A131:I131 E105 C72:F72" name="Діапазон1"/>
  </protectedRanges>
  <mergeCells count="40">
    <mergeCell ref="B14:D14"/>
    <mergeCell ref="B15:D15"/>
    <mergeCell ref="B16:D16"/>
    <mergeCell ref="B17:H17"/>
    <mergeCell ref="B18:H18"/>
    <mergeCell ref="G132:I132"/>
    <mergeCell ref="A106:H106"/>
    <mergeCell ref="A51:H51"/>
    <mergeCell ref="C131:F131"/>
    <mergeCell ref="C132:F132"/>
    <mergeCell ref="A73:H73"/>
    <mergeCell ref="G131:I131"/>
    <mergeCell ref="A128:H128"/>
    <mergeCell ref="A95:H95"/>
    <mergeCell ref="A27:H27"/>
    <mergeCell ref="B19:H19"/>
    <mergeCell ref="A49:H49"/>
    <mergeCell ref="A31:H31"/>
    <mergeCell ref="B33:B34"/>
    <mergeCell ref="A28:H28"/>
    <mergeCell ref="A33:A34"/>
    <mergeCell ref="C33:D33"/>
    <mergeCell ref="B20:H20"/>
    <mergeCell ref="F23:G23"/>
    <mergeCell ref="E5:H5"/>
    <mergeCell ref="E7:H7"/>
    <mergeCell ref="E8:H8"/>
    <mergeCell ref="E10:H10"/>
    <mergeCell ref="A42:H42"/>
    <mergeCell ref="A36:H36"/>
    <mergeCell ref="A29:H29"/>
    <mergeCell ref="E33:H33"/>
    <mergeCell ref="B21:H21"/>
    <mergeCell ref="F22:G22"/>
    <mergeCell ref="B22:E22"/>
    <mergeCell ref="B23:E23"/>
    <mergeCell ref="A26:H26"/>
    <mergeCell ref="E12:F12"/>
    <mergeCell ref="G12:H12"/>
    <mergeCell ref="B13:D13"/>
  </mergeCells>
  <pageMargins left="1.18110236220472" right="0.393700787401575" top="0.78740157480315" bottom="0.78740157480315" header="0.31496062992126" footer="0.196850393700787"/>
  <pageSetup orientation="landscape" paperSize="9" scale="45" r:id="rId1"/>
  <headerFooter differentFirst="1"/>
  <rowBreaks count="3" manualBreakCount="3">
    <brk id="48" max="8" man="1"/>
    <brk id="65" max="8" man="1"/>
    <brk id="105" max="8" man="1"/>
  </rowBreaks>
  <ignoredErrors>
    <ignoredError sqref="H107 H97 H37" evalError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N326"/>
  <sheetViews>
    <sheetView zoomScale="70" zoomScaleNormal="70" zoomScaleSheetLayoutView="50" workbookViewId="0" topLeftCell="A15">
      <selection pane="topLeft" activeCell="E6" sqref="E6:N6"/>
    </sheetView>
  </sheetViews>
  <sheetFormatPr defaultRowHeight="18.75"/>
  <cols>
    <col min="1" max="1" width="84.71428571428571" style="2" customWidth="1"/>
    <col min="2" max="2" width="14" style="3" customWidth="1"/>
    <col min="3" max="9" width="16.714285714285715" style="3" customWidth="1"/>
    <col min="10" max="14" width="16.714285714285715" style="2" customWidth="1"/>
    <col min="15" max="16384" width="9.142857142857142" style="2"/>
  </cols>
  <sheetData>
    <row r="1" spans="1:14" ht="18.75">
      <c r="A1" s="209" t="s">
        <v>152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</row>
    <row r="2" spans="1:14" ht="16.5" customHeight="1">
      <c r="A2" s="209" t="s">
        <v>153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</row>
    <row r="3" spans="1:14" ht="16.5" customHeigh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9" ht="11.25" customHeight="1">
      <c r="A4" s="19"/>
      <c r="B4" s="19"/>
      <c r="C4" s="19"/>
      <c r="D4" s="19"/>
      <c r="E4" s="19"/>
      <c r="F4" s="19"/>
      <c r="G4" s="19"/>
      <c r="H4" s="19"/>
      <c r="I4" s="19"/>
    </row>
    <row r="5" spans="1:9" s="4" customFormat="1" ht="21" customHeight="1">
      <c r="A5" s="238" t="s">
        <v>405</v>
      </c>
      <c r="B5" s="238"/>
      <c r="C5" s="238"/>
      <c r="D5" s="238"/>
      <c r="E5" s="238"/>
      <c r="F5" s="238"/>
      <c r="G5" s="238"/>
      <c r="H5" s="238"/>
      <c r="I5" s="238"/>
    </row>
    <row r="6" spans="1:14" s="4" customFormat="1" ht="59.25" customHeight="1">
      <c r="A6" s="239" t="s">
        <v>25</v>
      </c>
      <c r="B6" s="217" t="s">
        <v>155</v>
      </c>
      <c r="C6" s="217" t="s">
        <v>156</v>
      </c>
      <c r="D6" s="217"/>
      <c r="E6" s="217" t="s">
        <v>157</v>
      </c>
      <c r="F6" s="239"/>
      <c r="G6" s="239"/>
      <c r="H6" s="239"/>
      <c r="I6" s="239"/>
      <c r="J6" s="239"/>
      <c r="K6" s="239"/>
      <c r="L6" s="239"/>
      <c r="M6" s="239"/>
      <c r="N6" s="239"/>
    </row>
    <row r="7" spans="1:14" s="4" customFormat="1" ht="39.75" customHeight="1">
      <c r="A7" s="239"/>
      <c r="B7" s="217"/>
      <c r="C7" s="168" t="s">
        <v>158</v>
      </c>
      <c r="D7" s="168" t="s">
        <v>159</v>
      </c>
      <c r="E7" s="168" t="s">
        <v>31</v>
      </c>
      <c r="F7" s="168" t="s">
        <v>32</v>
      </c>
      <c r="G7" s="168" t="s">
        <v>33</v>
      </c>
      <c r="H7" s="168" t="s">
        <v>160</v>
      </c>
      <c r="I7" s="217" t="s">
        <v>161</v>
      </c>
      <c r="J7" s="217"/>
      <c r="K7" s="217"/>
      <c r="L7" s="217"/>
      <c r="M7" s="217"/>
      <c r="N7" s="217"/>
    </row>
    <row r="8" spans="1:14" s="4" customFormat="1" ht="24.95" customHeight="1">
      <c r="A8" s="31">
        <v>1</v>
      </c>
      <c r="B8" s="168">
        <v>2</v>
      </c>
      <c r="C8" s="31">
        <v>3</v>
      </c>
      <c r="D8" s="168">
        <v>4</v>
      </c>
      <c r="E8" s="31">
        <v>5</v>
      </c>
      <c r="F8" s="168">
        <v>6</v>
      </c>
      <c r="G8" s="31">
        <v>7</v>
      </c>
      <c r="H8" s="168">
        <v>8</v>
      </c>
      <c r="I8" s="239">
        <v>9</v>
      </c>
      <c r="J8" s="239"/>
      <c r="K8" s="239"/>
      <c r="L8" s="239"/>
      <c r="M8" s="239"/>
      <c r="N8" s="239"/>
    </row>
    <row r="9" spans="1:14" s="4" customFormat="1" ht="24.95" customHeight="1">
      <c r="A9" s="248" t="s">
        <v>162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</row>
    <row r="10" spans="1:14" s="4" customFormat="1" ht="20.1" customHeight="1">
      <c r="A10" s="170" t="s">
        <v>36</v>
      </c>
      <c r="B10" s="6">
        <v>1000</v>
      </c>
      <c r="C10" s="47"/>
      <c r="D10" s="47"/>
      <c r="E10" s="47"/>
      <c r="F10" s="47"/>
      <c r="G10" s="47">
        <f>F10-E10</f>
        <v>0</v>
      </c>
      <c r="H10" s="62" t="e">
        <f>(F10/E10)*100</f>
        <v>#DIV/0!</v>
      </c>
      <c r="I10" s="237"/>
      <c r="J10" s="237"/>
      <c r="K10" s="237"/>
      <c r="L10" s="237"/>
      <c r="M10" s="237"/>
      <c r="N10" s="237"/>
    </row>
    <row r="11" spans="1:14" s="4" customFormat="1" ht="20.1" customHeight="1">
      <c r="A11" s="170" t="s">
        <v>37</v>
      </c>
      <c r="B11" s="6">
        <v>1010</v>
      </c>
      <c r="C11" s="179">
        <f>SUM(C12:C20)</f>
        <v>0</v>
      </c>
      <c r="D11" s="179">
        <f>SUM(D12:D20)</f>
        <v>0</v>
      </c>
      <c r="E11" s="179">
        <f>SUM(E12:E20)</f>
        <v>0</v>
      </c>
      <c r="F11" s="179">
        <f>SUM(F12:F20)</f>
        <v>0</v>
      </c>
      <c r="G11" s="47">
        <f t="shared" si="0" ref="G11:G76">F11-E11</f>
        <v>0</v>
      </c>
      <c r="H11" s="62" t="e">
        <f t="shared" si="1" ref="H11:H76">(F11/E11)*100</f>
        <v>#DIV/0!</v>
      </c>
      <c r="I11" s="237"/>
      <c r="J11" s="237"/>
      <c r="K11" s="237"/>
      <c r="L11" s="237"/>
      <c r="M11" s="237"/>
      <c r="N11" s="237"/>
    </row>
    <row r="12" spans="1:14" ht="20.1" customHeight="1">
      <c r="A12" s="183" t="s">
        <v>163</v>
      </c>
      <c r="B12" s="168">
        <v>1011</v>
      </c>
      <c r="C12" s="44" t="s">
        <v>164</v>
      </c>
      <c r="D12" s="44" t="s">
        <v>164</v>
      </c>
      <c r="E12" s="44" t="s">
        <v>164</v>
      </c>
      <c r="F12" s="44" t="s">
        <v>164</v>
      </c>
      <c r="G12" s="44" t="e">
        <f t="shared" si="0"/>
        <v>#VALUE!</v>
      </c>
      <c r="H12" s="60" t="e">
        <f t="shared" si="1"/>
        <v>#VALUE!</v>
      </c>
      <c r="I12" s="240"/>
      <c r="J12" s="240"/>
      <c r="K12" s="240"/>
      <c r="L12" s="240"/>
      <c r="M12" s="240"/>
      <c r="N12" s="240"/>
    </row>
    <row r="13" spans="1:14" ht="20.1" customHeight="1">
      <c r="A13" s="183" t="s">
        <v>165</v>
      </c>
      <c r="B13" s="168">
        <v>1012</v>
      </c>
      <c r="C13" s="44" t="s">
        <v>164</v>
      </c>
      <c r="D13" s="44" t="s">
        <v>164</v>
      </c>
      <c r="E13" s="44" t="s">
        <v>164</v>
      </c>
      <c r="F13" s="44" t="s">
        <v>164</v>
      </c>
      <c r="G13" s="44" t="e">
        <f t="shared" si="0"/>
        <v>#VALUE!</v>
      </c>
      <c r="H13" s="60" t="e">
        <f t="shared" si="1"/>
        <v>#VALUE!</v>
      </c>
      <c r="I13" s="240"/>
      <c r="J13" s="240"/>
      <c r="K13" s="240"/>
      <c r="L13" s="240"/>
      <c r="M13" s="240"/>
      <c r="N13" s="240"/>
    </row>
    <row r="14" spans="1:14" ht="20.1" customHeight="1">
      <c r="A14" s="183" t="s">
        <v>166</v>
      </c>
      <c r="B14" s="168">
        <v>1013</v>
      </c>
      <c r="C14" s="44" t="s">
        <v>164</v>
      </c>
      <c r="D14" s="44" t="s">
        <v>164</v>
      </c>
      <c r="E14" s="44" t="s">
        <v>164</v>
      </c>
      <c r="F14" s="44" t="s">
        <v>164</v>
      </c>
      <c r="G14" s="44" t="e">
        <f t="shared" si="0"/>
        <v>#VALUE!</v>
      </c>
      <c r="H14" s="60" t="e">
        <f t="shared" si="1"/>
        <v>#VALUE!</v>
      </c>
      <c r="I14" s="240"/>
      <c r="J14" s="240"/>
      <c r="K14" s="240"/>
      <c r="L14" s="240"/>
      <c r="M14" s="240"/>
      <c r="N14" s="240"/>
    </row>
    <row r="15" spans="1:14" ht="20.1" customHeight="1">
      <c r="A15" s="183" t="s">
        <v>122</v>
      </c>
      <c r="B15" s="168">
        <v>1014</v>
      </c>
      <c r="C15" s="44" t="s">
        <v>164</v>
      </c>
      <c r="D15" s="44" t="s">
        <v>164</v>
      </c>
      <c r="E15" s="44" t="s">
        <v>164</v>
      </c>
      <c r="F15" s="44" t="s">
        <v>164</v>
      </c>
      <c r="G15" s="44" t="e">
        <f t="shared" si="0"/>
        <v>#VALUE!</v>
      </c>
      <c r="H15" s="60" t="e">
        <f t="shared" si="1"/>
        <v>#VALUE!</v>
      </c>
      <c r="I15" s="240"/>
      <c r="J15" s="240"/>
      <c r="K15" s="240"/>
      <c r="L15" s="240"/>
      <c r="M15" s="240"/>
      <c r="N15" s="240"/>
    </row>
    <row r="16" spans="1:14" ht="20.1" customHeight="1">
      <c r="A16" s="183" t="s">
        <v>167</v>
      </c>
      <c r="B16" s="168">
        <v>1015</v>
      </c>
      <c r="C16" s="44" t="s">
        <v>164</v>
      </c>
      <c r="D16" s="44" t="s">
        <v>164</v>
      </c>
      <c r="E16" s="44" t="s">
        <v>164</v>
      </c>
      <c r="F16" s="44" t="s">
        <v>164</v>
      </c>
      <c r="G16" s="44" t="e">
        <f t="shared" si="0"/>
        <v>#VALUE!</v>
      </c>
      <c r="H16" s="60" t="e">
        <f t="shared" si="1"/>
        <v>#VALUE!</v>
      </c>
      <c r="I16" s="240"/>
      <c r="J16" s="240"/>
      <c r="K16" s="240"/>
      <c r="L16" s="240"/>
      <c r="M16" s="240"/>
      <c r="N16" s="240"/>
    </row>
    <row r="17" spans="1:14" ht="56.25">
      <c r="A17" s="183" t="s">
        <v>168</v>
      </c>
      <c r="B17" s="168">
        <v>1016</v>
      </c>
      <c r="C17" s="44" t="s">
        <v>164</v>
      </c>
      <c r="D17" s="44" t="s">
        <v>164</v>
      </c>
      <c r="E17" s="44" t="s">
        <v>164</v>
      </c>
      <c r="F17" s="44" t="s">
        <v>164</v>
      </c>
      <c r="G17" s="44" t="e">
        <f t="shared" si="0"/>
        <v>#VALUE!</v>
      </c>
      <c r="H17" s="60" t="e">
        <f t="shared" si="1"/>
        <v>#VALUE!</v>
      </c>
      <c r="I17" s="240"/>
      <c r="J17" s="240"/>
      <c r="K17" s="240"/>
      <c r="L17" s="240"/>
      <c r="M17" s="240"/>
      <c r="N17" s="240"/>
    </row>
    <row r="18" spans="1:14" ht="18.75">
      <c r="A18" s="183" t="s">
        <v>169</v>
      </c>
      <c r="B18" s="168">
        <v>1017</v>
      </c>
      <c r="C18" s="44" t="s">
        <v>164</v>
      </c>
      <c r="D18" s="44" t="s">
        <v>164</v>
      </c>
      <c r="E18" s="44" t="s">
        <v>164</v>
      </c>
      <c r="F18" s="44" t="s">
        <v>164</v>
      </c>
      <c r="G18" s="44" t="e">
        <f>F18-E18</f>
        <v>#VALUE!</v>
      </c>
      <c r="H18" s="60" t="e">
        <f>(F18/E18)*100</f>
        <v>#VALUE!</v>
      </c>
      <c r="I18" s="245"/>
      <c r="J18" s="246"/>
      <c r="K18" s="246"/>
      <c r="L18" s="246"/>
      <c r="M18" s="246"/>
      <c r="N18" s="247"/>
    </row>
    <row r="19" spans="1:14" ht="20.1" customHeight="1">
      <c r="A19" s="183" t="s">
        <v>170</v>
      </c>
      <c r="B19" s="168">
        <v>1018</v>
      </c>
      <c r="C19" s="44" t="s">
        <v>164</v>
      </c>
      <c r="D19" s="44" t="s">
        <v>164</v>
      </c>
      <c r="E19" s="44" t="s">
        <v>164</v>
      </c>
      <c r="F19" s="44" t="s">
        <v>164</v>
      </c>
      <c r="G19" s="44" t="e">
        <f t="shared" si="0"/>
        <v>#VALUE!</v>
      </c>
      <c r="H19" s="60" t="e">
        <f t="shared" si="1"/>
        <v>#VALUE!</v>
      </c>
      <c r="I19" s="240"/>
      <c r="J19" s="240"/>
      <c r="K19" s="240"/>
      <c r="L19" s="240"/>
      <c r="M19" s="240"/>
      <c r="N19" s="240"/>
    </row>
    <row r="20" spans="1:14" ht="20.1" customHeight="1">
      <c r="A20" s="183" t="s">
        <v>171</v>
      </c>
      <c r="B20" s="168">
        <v>1019</v>
      </c>
      <c r="C20" s="44" t="s">
        <v>164</v>
      </c>
      <c r="D20" s="44" t="s">
        <v>164</v>
      </c>
      <c r="E20" s="44" t="s">
        <v>164</v>
      </c>
      <c r="F20" s="44" t="s">
        <v>164</v>
      </c>
      <c r="G20" s="44" t="e">
        <f t="shared" si="0"/>
        <v>#VALUE!</v>
      </c>
      <c r="H20" s="60" t="e">
        <f t="shared" si="1"/>
        <v>#VALUE!</v>
      </c>
      <c r="I20" s="240"/>
      <c r="J20" s="240"/>
      <c r="K20" s="240"/>
      <c r="L20" s="240"/>
      <c r="M20" s="240"/>
      <c r="N20" s="240"/>
    </row>
    <row r="21" spans="1:14" s="4" customFormat="1" ht="20.1" customHeight="1">
      <c r="A21" s="170" t="s">
        <v>172</v>
      </c>
      <c r="B21" s="6">
        <v>1020</v>
      </c>
      <c r="C21" s="179">
        <f t="shared" si="2" ref="C21:F21">C10-C11</f>
        <v>0</v>
      </c>
      <c r="D21" s="179">
        <f t="shared" si="2"/>
        <v>0</v>
      </c>
      <c r="E21" s="179">
        <f t="shared" si="2"/>
        <v>0</v>
      </c>
      <c r="F21" s="179">
        <f t="shared" si="2"/>
        <v>0</v>
      </c>
      <c r="G21" s="47">
        <f t="shared" si="0"/>
        <v>0</v>
      </c>
      <c r="H21" s="62" t="e">
        <f t="shared" si="1"/>
        <v>#DIV/0!</v>
      </c>
      <c r="I21" s="241"/>
      <c r="J21" s="241"/>
      <c r="K21" s="241"/>
      <c r="L21" s="241"/>
      <c r="M21" s="241"/>
      <c r="N21" s="241"/>
    </row>
    <row r="22" spans="1:14" s="4" customFormat="1" ht="20.1" customHeight="1">
      <c r="A22" s="170" t="s">
        <v>173</v>
      </c>
      <c r="B22" s="6">
        <v>1030</v>
      </c>
      <c r="C22" s="179">
        <f>SUM(C23:C42,C44)</f>
        <v>0</v>
      </c>
      <c r="D22" s="179">
        <f>SUM(D23:D42,D44)</f>
        <v>0</v>
      </c>
      <c r="E22" s="179">
        <f>SUM(E23:E42,E44)</f>
        <v>0</v>
      </c>
      <c r="F22" s="179">
        <f>SUM(F23:F42,F44)</f>
        <v>0</v>
      </c>
      <c r="G22" s="47">
        <f t="shared" si="0"/>
        <v>0</v>
      </c>
      <c r="H22" s="62" t="e">
        <f t="shared" si="1"/>
        <v>#DIV/0!</v>
      </c>
      <c r="I22" s="237"/>
      <c r="J22" s="237"/>
      <c r="K22" s="237"/>
      <c r="L22" s="237"/>
      <c r="M22" s="237"/>
      <c r="N22" s="237"/>
    </row>
    <row r="23" spans="1:14" ht="20.1" customHeight="1">
      <c r="A23" s="183" t="s">
        <v>174</v>
      </c>
      <c r="B23" s="5">
        <v>1031</v>
      </c>
      <c r="C23" s="44" t="s">
        <v>164</v>
      </c>
      <c r="D23" s="44" t="s">
        <v>164</v>
      </c>
      <c r="E23" s="44" t="s">
        <v>164</v>
      </c>
      <c r="F23" s="44" t="s">
        <v>164</v>
      </c>
      <c r="G23" s="44" t="e">
        <f t="shared" si="0"/>
        <v>#VALUE!</v>
      </c>
      <c r="H23" s="60" t="e">
        <f t="shared" si="1"/>
        <v>#VALUE!</v>
      </c>
      <c r="I23" s="233"/>
      <c r="J23" s="233"/>
      <c r="K23" s="233"/>
      <c r="L23" s="233"/>
      <c r="M23" s="233"/>
      <c r="N23" s="233"/>
    </row>
    <row r="24" spans="1:14" ht="20.1" customHeight="1">
      <c r="A24" s="183" t="s">
        <v>175</v>
      </c>
      <c r="B24" s="5">
        <v>1032</v>
      </c>
      <c r="C24" s="44" t="s">
        <v>164</v>
      </c>
      <c r="D24" s="44" t="s">
        <v>164</v>
      </c>
      <c r="E24" s="44" t="s">
        <v>164</v>
      </c>
      <c r="F24" s="44" t="s">
        <v>164</v>
      </c>
      <c r="G24" s="44" t="e">
        <f t="shared" si="0"/>
        <v>#VALUE!</v>
      </c>
      <c r="H24" s="60" t="e">
        <f t="shared" si="1"/>
        <v>#VALUE!</v>
      </c>
      <c r="I24" s="233"/>
      <c r="J24" s="233"/>
      <c r="K24" s="233"/>
      <c r="L24" s="233"/>
      <c r="M24" s="233"/>
      <c r="N24" s="233"/>
    </row>
    <row r="25" spans="1:14" ht="20.1" customHeight="1">
      <c r="A25" s="183" t="s">
        <v>176</v>
      </c>
      <c r="B25" s="5">
        <v>1033</v>
      </c>
      <c r="C25" s="44" t="s">
        <v>164</v>
      </c>
      <c r="D25" s="44" t="s">
        <v>164</v>
      </c>
      <c r="E25" s="44" t="s">
        <v>164</v>
      </c>
      <c r="F25" s="44" t="s">
        <v>164</v>
      </c>
      <c r="G25" s="44" t="e">
        <f t="shared" si="0"/>
        <v>#VALUE!</v>
      </c>
      <c r="H25" s="60" t="e">
        <f t="shared" si="1"/>
        <v>#VALUE!</v>
      </c>
      <c r="I25" s="233"/>
      <c r="J25" s="233"/>
      <c r="K25" s="233"/>
      <c r="L25" s="233"/>
      <c r="M25" s="233"/>
      <c r="N25" s="233"/>
    </row>
    <row r="26" spans="1:14" ht="20.1" customHeight="1">
      <c r="A26" s="183" t="s">
        <v>177</v>
      </c>
      <c r="B26" s="5">
        <v>1034</v>
      </c>
      <c r="C26" s="44" t="s">
        <v>164</v>
      </c>
      <c r="D26" s="44" t="s">
        <v>164</v>
      </c>
      <c r="E26" s="44" t="s">
        <v>164</v>
      </c>
      <c r="F26" s="44" t="s">
        <v>164</v>
      </c>
      <c r="G26" s="44" t="e">
        <f t="shared" si="0"/>
        <v>#VALUE!</v>
      </c>
      <c r="H26" s="60" t="e">
        <f t="shared" si="1"/>
        <v>#VALUE!</v>
      </c>
      <c r="I26" s="233"/>
      <c r="J26" s="233"/>
      <c r="K26" s="233"/>
      <c r="L26" s="233"/>
      <c r="M26" s="233"/>
      <c r="N26" s="233"/>
    </row>
    <row r="27" spans="1:14" ht="20.1" customHeight="1">
      <c r="A27" s="183" t="s">
        <v>178</v>
      </c>
      <c r="B27" s="5">
        <v>1035</v>
      </c>
      <c r="C27" s="44" t="s">
        <v>164</v>
      </c>
      <c r="D27" s="44" t="s">
        <v>164</v>
      </c>
      <c r="E27" s="44" t="s">
        <v>164</v>
      </c>
      <c r="F27" s="44" t="s">
        <v>164</v>
      </c>
      <c r="G27" s="44" t="e">
        <f t="shared" si="0"/>
        <v>#VALUE!</v>
      </c>
      <c r="H27" s="60" t="e">
        <f t="shared" si="1"/>
        <v>#VALUE!</v>
      </c>
      <c r="I27" s="233"/>
      <c r="J27" s="233"/>
      <c r="K27" s="233"/>
      <c r="L27" s="233"/>
      <c r="M27" s="233"/>
      <c r="N27" s="233"/>
    </row>
    <row r="28" spans="1:14" ht="20.1" customHeight="1">
      <c r="A28" s="183" t="s">
        <v>179</v>
      </c>
      <c r="B28" s="5">
        <v>1036</v>
      </c>
      <c r="C28" s="44" t="s">
        <v>164</v>
      </c>
      <c r="D28" s="44" t="s">
        <v>164</v>
      </c>
      <c r="E28" s="44" t="s">
        <v>164</v>
      </c>
      <c r="F28" s="44" t="s">
        <v>164</v>
      </c>
      <c r="G28" s="44" t="e">
        <f t="shared" si="0"/>
        <v>#VALUE!</v>
      </c>
      <c r="H28" s="60" t="e">
        <f t="shared" si="1"/>
        <v>#VALUE!</v>
      </c>
      <c r="I28" s="233"/>
      <c r="J28" s="233"/>
      <c r="K28" s="233"/>
      <c r="L28" s="233"/>
      <c r="M28" s="233"/>
      <c r="N28" s="233"/>
    </row>
    <row r="29" spans="1:14" ht="20.1" customHeight="1">
      <c r="A29" s="183" t="s">
        <v>180</v>
      </c>
      <c r="B29" s="5">
        <v>1037</v>
      </c>
      <c r="C29" s="44" t="s">
        <v>164</v>
      </c>
      <c r="D29" s="44" t="s">
        <v>164</v>
      </c>
      <c r="E29" s="44" t="s">
        <v>164</v>
      </c>
      <c r="F29" s="44" t="s">
        <v>164</v>
      </c>
      <c r="G29" s="44" t="e">
        <f t="shared" si="0"/>
        <v>#VALUE!</v>
      </c>
      <c r="H29" s="60" t="e">
        <f t="shared" si="1"/>
        <v>#VALUE!</v>
      </c>
      <c r="I29" s="233"/>
      <c r="J29" s="233"/>
      <c r="K29" s="233"/>
      <c r="L29" s="233"/>
      <c r="M29" s="233"/>
      <c r="N29" s="233"/>
    </row>
    <row r="30" spans="1:14" ht="20.1" customHeight="1">
      <c r="A30" s="183" t="s">
        <v>181</v>
      </c>
      <c r="B30" s="5">
        <v>1038</v>
      </c>
      <c r="C30" s="44" t="s">
        <v>164</v>
      </c>
      <c r="D30" s="44" t="s">
        <v>164</v>
      </c>
      <c r="E30" s="44" t="s">
        <v>164</v>
      </c>
      <c r="F30" s="44" t="s">
        <v>164</v>
      </c>
      <c r="G30" s="44" t="e">
        <f t="shared" si="0"/>
        <v>#VALUE!</v>
      </c>
      <c r="H30" s="60" t="e">
        <f t="shared" si="1"/>
        <v>#VALUE!</v>
      </c>
      <c r="I30" s="233"/>
      <c r="J30" s="233"/>
      <c r="K30" s="233"/>
      <c r="L30" s="233"/>
      <c r="M30" s="233"/>
      <c r="N30" s="233"/>
    </row>
    <row r="31" spans="1:14" ht="20.1" customHeight="1">
      <c r="A31" s="183" t="s">
        <v>182</v>
      </c>
      <c r="B31" s="5">
        <v>1039</v>
      </c>
      <c r="C31" s="44" t="s">
        <v>164</v>
      </c>
      <c r="D31" s="44" t="s">
        <v>164</v>
      </c>
      <c r="E31" s="44" t="s">
        <v>164</v>
      </c>
      <c r="F31" s="44" t="s">
        <v>164</v>
      </c>
      <c r="G31" s="44" t="e">
        <f t="shared" si="0"/>
        <v>#VALUE!</v>
      </c>
      <c r="H31" s="60" t="e">
        <f t="shared" si="1"/>
        <v>#VALUE!</v>
      </c>
      <c r="I31" s="233"/>
      <c r="J31" s="233"/>
      <c r="K31" s="233"/>
      <c r="L31" s="233"/>
      <c r="M31" s="233"/>
      <c r="N31" s="233"/>
    </row>
    <row r="32" spans="1:14" ht="42.75" customHeight="1">
      <c r="A32" s="183" t="s">
        <v>183</v>
      </c>
      <c r="B32" s="5">
        <v>1040</v>
      </c>
      <c r="C32" s="44" t="s">
        <v>164</v>
      </c>
      <c r="D32" s="44" t="s">
        <v>164</v>
      </c>
      <c r="E32" s="44" t="s">
        <v>164</v>
      </c>
      <c r="F32" s="44" t="s">
        <v>164</v>
      </c>
      <c r="G32" s="44" t="e">
        <f t="shared" si="0"/>
        <v>#VALUE!</v>
      </c>
      <c r="H32" s="60" t="e">
        <f t="shared" si="1"/>
        <v>#VALUE!</v>
      </c>
      <c r="I32" s="233"/>
      <c r="J32" s="233"/>
      <c r="K32" s="233"/>
      <c r="L32" s="233"/>
      <c r="M32" s="233"/>
      <c r="N32" s="233"/>
    </row>
    <row r="33" spans="1:14" ht="42.75" customHeight="1">
      <c r="A33" s="183" t="s">
        <v>184</v>
      </c>
      <c r="B33" s="5">
        <v>1041</v>
      </c>
      <c r="C33" s="44" t="s">
        <v>164</v>
      </c>
      <c r="D33" s="44" t="s">
        <v>164</v>
      </c>
      <c r="E33" s="44" t="s">
        <v>164</v>
      </c>
      <c r="F33" s="44" t="s">
        <v>164</v>
      </c>
      <c r="G33" s="44" t="e">
        <f t="shared" si="0"/>
        <v>#VALUE!</v>
      </c>
      <c r="H33" s="60" t="e">
        <f t="shared" si="1"/>
        <v>#VALUE!</v>
      </c>
      <c r="I33" s="233"/>
      <c r="J33" s="233"/>
      <c r="K33" s="233"/>
      <c r="L33" s="233"/>
      <c r="M33" s="233"/>
      <c r="N33" s="233"/>
    </row>
    <row r="34" spans="1:14" ht="20.1" customHeight="1">
      <c r="A34" s="183" t="s">
        <v>185</v>
      </c>
      <c r="B34" s="5">
        <v>1042</v>
      </c>
      <c r="C34" s="44" t="s">
        <v>164</v>
      </c>
      <c r="D34" s="44" t="s">
        <v>164</v>
      </c>
      <c r="E34" s="44" t="s">
        <v>164</v>
      </c>
      <c r="F34" s="44" t="s">
        <v>164</v>
      </c>
      <c r="G34" s="44" t="e">
        <f t="shared" si="0"/>
        <v>#VALUE!</v>
      </c>
      <c r="H34" s="60" t="e">
        <f t="shared" si="1"/>
        <v>#VALUE!</v>
      </c>
      <c r="I34" s="233"/>
      <c r="J34" s="233"/>
      <c r="K34" s="233"/>
      <c r="L34" s="233"/>
      <c r="M34" s="233"/>
      <c r="N34" s="233"/>
    </row>
    <row r="35" spans="1:14" ht="20.1" customHeight="1">
      <c r="A35" s="183" t="s">
        <v>186</v>
      </c>
      <c r="B35" s="5">
        <v>1043</v>
      </c>
      <c r="C35" s="44" t="s">
        <v>164</v>
      </c>
      <c r="D35" s="44" t="s">
        <v>164</v>
      </c>
      <c r="E35" s="44" t="s">
        <v>164</v>
      </c>
      <c r="F35" s="44" t="s">
        <v>164</v>
      </c>
      <c r="G35" s="44" t="e">
        <f t="shared" si="0"/>
        <v>#VALUE!</v>
      </c>
      <c r="H35" s="60" t="e">
        <f t="shared" si="1"/>
        <v>#VALUE!</v>
      </c>
      <c r="I35" s="233"/>
      <c r="J35" s="233"/>
      <c r="K35" s="233"/>
      <c r="L35" s="233"/>
      <c r="M35" s="233"/>
      <c r="N35" s="233"/>
    </row>
    <row r="36" spans="1:14" ht="20.1" customHeight="1">
      <c r="A36" s="183" t="s">
        <v>187</v>
      </c>
      <c r="B36" s="5">
        <v>1044</v>
      </c>
      <c r="C36" s="44" t="s">
        <v>164</v>
      </c>
      <c r="D36" s="44" t="s">
        <v>164</v>
      </c>
      <c r="E36" s="44" t="s">
        <v>164</v>
      </c>
      <c r="F36" s="44" t="s">
        <v>164</v>
      </c>
      <c r="G36" s="44" t="e">
        <f t="shared" si="0"/>
        <v>#VALUE!</v>
      </c>
      <c r="H36" s="60" t="e">
        <f t="shared" si="1"/>
        <v>#VALUE!</v>
      </c>
      <c r="I36" s="233"/>
      <c r="J36" s="233"/>
      <c r="K36" s="233"/>
      <c r="L36" s="233"/>
      <c r="M36" s="233"/>
      <c r="N36" s="233"/>
    </row>
    <row r="37" spans="1:14" ht="20.1" customHeight="1">
      <c r="A37" s="183" t="s">
        <v>188</v>
      </c>
      <c r="B37" s="5">
        <v>1045</v>
      </c>
      <c r="C37" s="44" t="s">
        <v>164</v>
      </c>
      <c r="D37" s="44" t="s">
        <v>164</v>
      </c>
      <c r="E37" s="44" t="s">
        <v>164</v>
      </c>
      <c r="F37" s="44" t="s">
        <v>164</v>
      </c>
      <c r="G37" s="44" t="e">
        <f t="shared" si="0"/>
        <v>#VALUE!</v>
      </c>
      <c r="H37" s="60" t="e">
        <f t="shared" si="1"/>
        <v>#VALUE!</v>
      </c>
      <c r="I37" s="233"/>
      <c r="J37" s="233"/>
      <c r="K37" s="233"/>
      <c r="L37" s="233"/>
      <c r="M37" s="233"/>
      <c r="N37" s="233"/>
    </row>
    <row r="38" spans="1:14" ht="20.1" customHeight="1">
      <c r="A38" s="183" t="s">
        <v>189</v>
      </c>
      <c r="B38" s="5">
        <v>1046</v>
      </c>
      <c r="C38" s="44" t="s">
        <v>164</v>
      </c>
      <c r="D38" s="44" t="s">
        <v>164</v>
      </c>
      <c r="E38" s="44" t="s">
        <v>164</v>
      </c>
      <c r="F38" s="44" t="s">
        <v>164</v>
      </c>
      <c r="G38" s="44" t="e">
        <f t="shared" si="0"/>
        <v>#VALUE!</v>
      </c>
      <c r="H38" s="60" t="e">
        <f t="shared" si="1"/>
        <v>#VALUE!</v>
      </c>
      <c r="I38" s="233"/>
      <c r="J38" s="233"/>
      <c r="K38" s="233"/>
      <c r="L38" s="233"/>
      <c r="M38" s="233"/>
      <c r="N38" s="233"/>
    </row>
    <row r="39" spans="1:14" ht="20.1" customHeight="1">
      <c r="A39" s="183" t="s">
        <v>190</v>
      </c>
      <c r="B39" s="5">
        <v>1047</v>
      </c>
      <c r="C39" s="44" t="s">
        <v>164</v>
      </c>
      <c r="D39" s="44" t="s">
        <v>164</v>
      </c>
      <c r="E39" s="44" t="s">
        <v>164</v>
      </c>
      <c r="F39" s="44" t="s">
        <v>164</v>
      </c>
      <c r="G39" s="44" t="e">
        <f t="shared" si="0"/>
        <v>#VALUE!</v>
      </c>
      <c r="H39" s="60" t="e">
        <f t="shared" si="1"/>
        <v>#VALUE!</v>
      </c>
      <c r="I39" s="233"/>
      <c r="J39" s="233"/>
      <c r="K39" s="233"/>
      <c r="L39" s="233"/>
      <c r="M39" s="233"/>
      <c r="N39" s="233"/>
    </row>
    <row r="40" spans="1:14" ht="20.1" customHeight="1">
      <c r="A40" s="183" t="s">
        <v>191</v>
      </c>
      <c r="B40" s="5">
        <v>1048</v>
      </c>
      <c r="C40" s="44" t="s">
        <v>164</v>
      </c>
      <c r="D40" s="44" t="s">
        <v>164</v>
      </c>
      <c r="E40" s="44" t="s">
        <v>164</v>
      </c>
      <c r="F40" s="44" t="s">
        <v>164</v>
      </c>
      <c r="G40" s="44" t="e">
        <f t="shared" si="0"/>
        <v>#VALUE!</v>
      </c>
      <c r="H40" s="60" t="e">
        <f t="shared" si="1"/>
        <v>#VALUE!</v>
      </c>
      <c r="I40" s="233"/>
      <c r="J40" s="233"/>
      <c r="K40" s="233"/>
      <c r="L40" s="233"/>
      <c r="M40" s="233"/>
      <c r="N40" s="233"/>
    </row>
    <row r="41" spans="1:14" ht="20.1" customHeight="1">
      <c r="A41" s="183" t="s">
        <v>192</v>
      </c>
      <c r="B41" s="5">
        <v>1049</v>
      </c>
      <c r="C41" s="44" t="s">
        <v>164</v>
      </c>
      <c r="D41" s="44" t="s">
        <v>164</v>
      </c>
      <c r="E41" s="44" t="s">
        <v>164</v>
      </c>
      <c r="F41" s="44" t="s">
        <v>164</v>
      </c>
      <c r="G41" s="44" t="e">
        <f t="shared" si="0"/>
        <v>#VALUE!</v>
      </c>
      <c r="H41" s="60" t="e">
        <f t="shared" si="1"/>
        <v>#VALUE!</v>
      </c>
      <c r="I41" s="233"/>
      <c r="J41" s="233"/>
      <c r="K41" s="233"/>
      <c r="L41" s="233"/>
      <c r="M41" s="233"/>
      <c r="N41" s="233"/>
    </row>
    <row r="42" spans="1:14" ht="42.75" customHeight="1">
      <c r="A42" s="183" t="s">
        <v>193</v>
      </c>
      <c r="B42" s="5">
        <v>1050</v>
      </c>
      <c r="C42" s="44" t="s">
        <v>164</v>
      </c>
      <c r="D42" s="44" t="s">
        <v>164</v>
      </c>
      <c r="E42" s="44" t="s">
        <v>164</v>
      </c>
      <c r="F42" s="44" t="s">
        <v>164</v>
      </c>
      <c r="G42" s="44" t="e">
        <f t="shared" si="0"/>
        <v>#VALUE!</v>
      </c>
      <c r="H42" s="60" t="e">
        <f t="shared" si="1"/>
        <v>#VALUE!</v>
      </c>
      <c r="I42" s="233"/>
      <c r="J42" s="233"/>
      <c r="K42" s="233"/>
      <c r="L42" s="233"/>
      <c r="M42" s="233"/>
      <c r="N42" s="233"/>
    </row>
    <row r="43" spans="1:14" ht="20.1" customHeight="1">
      <c r="A43" s="183" t="s">
        <v>194</v>
      </c>
      <c r="B43" s="31" t="s">
        <v>195</v>
      </c>
      <c r="C43" s="44" t="s">
        <v>164</v>
      </c>
      <c r="D43" s="44" t="s">
        <v>164</v>
      </c>
      <c r="E43" s="44" t="s">
        <v>164</v>
      </c>
      <c r="F43" s="44" t="s">
        <v>164</v>
      </c>
      <c r="G43" s="44" t="e">
        <f t="shared" si="0"/>
        <v>#VALUE!</v>
      </c>
      <c r="H43" s="60" t="e">
        <f t="shared" si="1"/>
        <v>#VALUE!</v>
      </c>
      <c r="I43" s="233"/>
      <c r="J43" s="233"/>
      <c r="K43" s="233"/>
      <c r="L43" s="233"/>
      <c r="M43" s="233"/>
      <c r="N43" s="233"/>
    </row>
    <row r="44" spans="1:14" ht="20.1" customHeight="1">
      <c r="A44" s="183" t="s">
        <v>196</v>
      </c>
      <c r="B44" s="5">
        <v>1051</v>
      </c>
      <c r="C44" s="44" t="s">
        <v>164</v>
      </c>
      <c r="D44" s="44" t="s">
        <v>164</v>
      </c>
      <c r="E44" s="44" t="s">
        <v>164</v>
      </c>
      <c r="F44" s="44" t="s">
        <v>164</v>
      </c>
      <c r="G44" s="44" t="e">
        <f t="shared" si="0"/>
        <v>#VALUE!</v>
      </c>
      <c r="H44" s="60" t="e">
        <f t="shared" si="1"/>
        <v>#VALUE!</v>
      </c>
      <c r="I44" s="233"/>
      <c r="J44" s="233"/>
      <c r="K44" s="233"/>
      <c r="L44" s="233"/>
      <c r="M44" s="233"/>
      <c r="N44" s="233"/>
    </row>
    <row r="45" spans="1:14" s="4" customFormat="1" ht="20.1" customHeight="1">
      <c r="A45" s="170" t="s">
        <v>197</v>
      </c>
      <c r="B45" s="6">
        <v>1060</v>
      </c>
      <c r="C45" s="179">
        <f>SUM(C46:C52)</f>
        <v>0</v>
      </c>
      <c r="D45" s="179">
        <f>SUM(D46:D52)</f>
        <v>0</v>
      </c>
      <c r="E45" s="179">
        <f>SUM(E46:E52)</f>
        <v>0</v>
      </c>
      <c r="F45" s="179">
        <f>SUM(F46:F52)</f>
        <v>0</v>
      </c>
      <c r="G45" s="47">
        <f t="shared" si="0"/>
        <v>0</v>
      </c>
      <c r="H45" s="62" t="e">
        <f t="shared" si="1"/>
        <v>#DIV/0!</v>
      </c>
      <c r="I45" s="237"/>
      <c r="J45" s="237"/>
      <c r="K45" s="237"/>
      <c r="L45" s="237"/>
      <c r="M45" s="237"/>
      <c r="N45" s="237"/>
    </row>
    <row r="46" spans="1:14" ht="20.1" customHeight="1">
      <c r="A46" s="183" t="s">
        <v>198</v>
      </c>
      <c r="B46" s="5">
        <v>1061</v>
      </c>
      <c r="C46" s="44" t="s">
        <v>164</v>
      </c>
      <c r="D46" s="44" t="s">
        <v>164</v>
      </c>
      <c r="E46" s="44" t="s">
        <v>164</v>
      </c>
      <c r="F46" s="44" t="s">
        <v>164</v>
      </c>
      <c r="G46" s="44" t="e">
        <f t="shared" si="0"/>
        <v>#VALUE!</v>
      </c>
      <c r="H46" s="60" t="e">
        <f t="shared" si="1"/>
        <v>#VALUE!</v>
      </c>
      <c r="I46" s="233"/>
      <c r="J46" s="233"/>
      <c r="K46" s="233"/>
      <c r="L46" s="233"/>
      <c r="M46" s="233"/>
      <c r="N46" s="233"/>
    </row>
    <row r="47" spans="1:14" ht="20.1" customHeight="1">
      <c r="A47" s="183" t="s">
        <v>199</v>
      </c>
      <c r="B47" s="5">
        <v>1062</v>
      </c>
      <c r="C47" s="44" t="s">
        <v>164</v>
      </c>
      <c r="D47" s="44" t="s">
        <v>164</v>
      </c>
      <c r="E47" s="44" t="s">
        <v>164</v>
      </c>
      <c r="F47" s="44" t="s">
        <v>164</v>
      </c>
      <c r="G47" s="44" t="e">
        <f t="shared" si="0"/>
        <v>#VALUE!</v>
      </c>
      <c r="H47" s="60" t="e">
        <f t="shared" si="1"/>
        <v>#VALUE!</v>
      </c>
      <c r="I47" s="233"/>
      <c r="J47" s="233"/>
      <c r="K47" s="233"/>
      <c r="L47" s="233"/>
      <c r="M47" s="233"/>
      <c r="N47" s="233"/>
    </row>
    <row r="48" spans="1:14" ht="20.1" customHeight="1">
      <c r="A48" s="183" t="s">
        <v>181</v>
      </c>
      <c r="B48" s="5">
        <v>1063</v>
      </c>
      <c r="C48" s="44" t="s">
        <v>164</v>
      </c>
      <c r="D48" s="44" t="s">
        <v>164</v>
      </c>
      <c r="E48" s="44" t="s">
        <v>164</v>
      </c>
      <c r="F48" s="44" t="s">
        <v>164</v>
      </c>
      <c r="G48" s="44" t="e">
        <f t="shared" si="0"/>
        <v>#VALUE!</v>
      </c>
      <c r="H48" s="60" t="e">
        <f t="shared" si="1"/>
        <v>#VALUE!</v>
      </c>
      <c r="I48" s="233"/>
      <c r="J48" s="233"/>
      <c r="K48" s="233"/>
      <c r="L48" s="233"/>
      <c r="M48" s="233"/>
      <c r="N48" s="233"/>
    </row>
    <row r="49" spans="1:14" ht="20.1" customHeight="1">
      <c r="A49" s="183" t="s">
        <v>182</v>
      </c>
      <c r="B49" s="5">
        <v>1064</v>
      </c>
      <c r="C49" s="44" t="s">
        <v>164</v>
      </c>
      <c r="D49" s="44" t="s">
        <v>164</v>
      </c>
      <c r="E49" s="44" t="s">
        <v>164</v>
      </c>
      <c r="F49" s="44" t="s">
        <v>164</v>
      </c>
      <c r="G49" s="44" t="e">
        <f t="shared" si="0"/>
        <v>#VALUE!</v>
      </c>
      <c r="H49" s="60" t="e">
        <f t="shared" si="1"/>
        <v>#VALUE!</v>
      </c>
      <c r="I49" s="233"/>
      <c r="J49" s="233"/>
      <c r="K49" s="233"/>
      <c r="L49" s="233"/>
      <c r="M49" s="233"/>
      <c r="N49" s="233"/>
    </row>
    <row r="50" spans="1:14" ht="20.1" customHeight="1">
      <c r="A50" s="183" t="s">
        <v>200</v>
      </c>
      <c r="B50" s="5">
        <v>1065</v>
      </c>
      <c r="C50" s="44" t="s">
        <v>164</v>
      </c>
      <c r="D50" s="44" t="s">
        <v>164</v>
      </c>
      <c r="E50" s="44" t="s">
        <v>164</v>
      </c>
      <c r="F50" s="44" t="s">
        <v>164</v>
      </c>
      <c r="G50" s="44" t="e">
        <f t="shared" si="0"/>
        <v>#VALUE!</v>
      </c>
      <c r="H50" s="60" t="e">
        <f t="shared" si="1"/>
        <v>#VALUE!</v>
      </c>
      <c r="I50" s="233"/>
      <c r="J50" s="233"/>
      <c r="K50" s="233"/>
      <c r="L50" s="233"/>
      <c r="M50" s="233"/>
      <c r="N50" s="233"/>
    </row>
    <row r="51" spans="1:14" ht="20.1" customHeight="1">
      <c r="A51" s="183" t="s">
        <v>201</v>
      </c>
      <c r="B51" s="5">
        <v>1066</v>
      </c>
      <c r="C51" s="44" t="s">
        <v>164</v>
      </c>
      <c r="D51" s="44" t="s">
        <v>164</v>
      </c>
      <c r="E51" s="44" t="s">
        <v>164</v>
      </c>
      <c r="F51" s="44" t="s">
        <v>164</v>
      </c>
      <c r="G51" s="44" t="e">
        <f t="shared" si="0"/>
        <v>#VALUE!</v>
      </c>
      <c r="H51" s="60" t="e">
        <f t="shared" si="1"/>
        <v>#VALUE!</v>
      </c>
      <c r="I51" s="233"/>
      <c r="J51" s="233"/>
      <c r="K51" s="233"/>
      <c r="L51" s="233"/>
      <c r="M51" s="233"/>
      <c r="N51" s="233"/>
    </row>
    <row r="52" spans="1:14" ht="20.1" customHeight="1">
      <c r="A52" s="183" t="s">
        <v>202</v>
      </c>
      <c r="B52" s="5">
        <v>1067</v>
      </c>
      <c r="C52" s="44" t="s">
        <v>164</v>
      </c>
      <c r="D52" s="44" t="s">
        <v>164</v>
      </c>
      <c r="E52" s="44" t="s">
        <v>164</v>
      </c>
      <c r="F52" s="44" t="s">
        <v>164</v>
      </c>
      <c r="G52" s="44" t="e">
        <f t="shared" si="0"/>
        <v>#VALUE!</v>
      </c>
      <c r="H52" s="60" t="e">
        <f t="shared" si="1"/>
        <v>#VALUE!</v>
      </c>
      <c r="I52" s="233"/>
      <c r="J52" s="233"/>
      <c r="K52" s="233"/>
      <c r="L52" s="233"/>
      <c r="M52" s="233"/>
      <c r="N52" s="233"/>
    </row>
    <row r="53" spans="1:14" s="4" customFormat="1" ht="20.1" customHeight="1">
      <c r="A53" s="170" t="s">
        <v>203</v>
      </c>
      <c r="B53" s="6">
        <v>1070</v>
      </c>
      <c r="C53" s="191">
        <f>SUM(C54:C57)</f>
        <v>0</v>
      </c>
      <c r="D53" s="191">
        <f>SUM(D54:D57)</f>
        <v>0</v>
      </c>
      <c r="E53" s="191">
        <f>SUM(E54:E57)</f>
        <v>0</v>
      </c>
      <c r="F53" s="191">
        <f>SUM(F54:F57)</f>
        <v>0</v>
      </c>
      <c r="G53" s="47">
        <f t="shared" si="0"/>
        <v>0</v>
      </c>
      <c r="H53" s="62" t="e">
        <f t="shared" si="1"/>
        <v>#DIV/0!</v>
      </c>
      <c r="I53" s="241"/>
      <c r="J53" s="241"/>
      <c r="K53" s="241"/>
      <c r="L53" s="241"/>
      <c r="M53" s="241"/>
      <c r="N53" s="241"/>
    </row>
    <row r="54" spans="1:14" ht="20.1" customHeight="1">
      <c r="A54" s="183" t="s">
        <v>204</v>
      </c>
      <c r="B54" s="5">
        <v>1071</v>
      </c>
      <c r="C54" s="44"/>
      <c r="D54" s="44"/>
      <c r="E54" s="44"/>
      <c r="F54" s="44"/>
      <c r="G54" s="44">
        <f t="shared" si="0"/>
        <v>0</v>
      </c>
      <c r="H54" s="60" t="e">
        <f t="shared" si="1"/>
        <v>#DIV/0!</v>
      </c>
      <c r="I54" s="233"/>
      <c r="J54" s="233"/>
      <c r="K54" s="233"/>
      <c r="L54" s="233"/>
      <c r="M54" s="233"/>
      <c r="N54" s="233"/>
    </row>
    <row r="55" spans="1:14" ht="20.1" customHeight="1">
      <c r="A55" s="183" t="s">
        <v>410</v>
      </c>
      <c r="B55" s="5" t="s">
        <v>411</v>
      </c>
      <c r="C55" s="44"/>
      <c r="D55" s="44"/>
      <c r="E55" s="44"/>
      <c r="F55" s="44"/>
      <c r="G55" s="44">
        <f t="shared" si="3" ref="G55">F55-E55</f>
        <v>0</v>
      </c>
      <c r="H55" s="60" t="e">
        <f t="shared" si="4" ref="H55">(F55/E55)*100</f>
        <v>#DIV/0!</v>
      </c>
      <c r="I55" s="234"/>
      <c r="J55" s="235"/>
      <c r="K55" s="235"/>
      <c r="L55" s="235"/>
      <c r="M55" s="235"/>
      <c r="N55" s="236"/>
    </row>
    <row r="56" spans="1:14" ht="20.1" customHeight="1">
      <c r="A56" s="183" t="s">
        <v>412</v>
      </c>
      <c r="B56" s="5" t="s">
        <v>409</v>
      </c>
      <c r="C56" s="44"/>
      <c r="D56" s="44"/>
      <c r="E56" s="44"/>
      <c r="F56" s="44"/>
      <c r="G56" s="44">
        <f t="shared" si="0"/>
        <v>0</v>
      </c>
      <c r="H56" s="60" t="e">
        <f t="shared" si="1"/>
        <v>#DIV/0!</v>
      </c>
      <c r="I56" s="233"/>
      <c r="J56" s="233"/>
      <c r="K56" s="233"/>
      <c r="L56" s="233"/>
      <c r="M56" s="233"/>
      <c r="N56" s="233"/>
    </row>
    <row r="57" spans="1:14" ht="20.1" customHeight="1">
      <c r="A57" s="183" t="s">
        <v>205</v>
      </c>
      <c r="B57" s="5">
        <v>1073</v>
      </c>
      <c r="C57" s="44"/>
      <c r="D57" s="44"/>
      <c r="E57" s="44"/>
      <c r="F57" s="44"/>
      <c r="G57" s="44">
        <f t="shared" si="0"/>
        <v>0</v>
      </c>
      <c r="H57" s="60" t="e">
        <f t="shared" si="1"/>
        <v>#DIV/0!</v>
      </c>
      <c r="I57" s="233"/>
      <c r="J57" s="233"/>
      <c r="K57" s="233"/>
      <c r="L57" s="233"/>
      <c r="M57" s="233"/>
      <c r="N57" s="233"/>
    </row>
    <row r="58" spans="1:14" s="4" customFormat="1" ht="20.1" customHeight="1">
      <c r="A58" s="90" t="s">
        <v>206</v>
      </c>
      <c r="B58" s="6">
        <v>1080</v>
      </c>
      <c r="C58" s="179">
        <f>SUM(C59:C64)</f>
        <v>0</v>
      </c>
      <c r="D58" s="179">
        <f>SUM(D59:D64)</f>
        <v>0</v>
      </c>
      <c r="E58" s="179">
        <f>SUM(E59:E64)</f>
        <v>0</v>
      </c>
      <c r="F58" s="179">
        <f>SUM(F59:F64)</f>
        <v>0</v>
      </c>
      <c r="G58" s="47">
        <f t="shared" si="0"/>
        <v>0</v>
      </c>
      <c r="H58" s="62" t="e">
        <f t="shared" si="1"/>
        <v>#DIV/0!</v>
      </c>
      <c r="I58" s="237"/>
      <c r="J58" s="237"/>
      <c r="K58" s="237"/>
      <c r="L58" s="237"/>
      <c r="M58" s="237"/>
      <c r="N58" s="237"/>
    </row>
    <row r="59" spans="1:14" ht="20.1" customHeight="1">
      <c r="A59" s="183" t="s">
        <v>204</v>
      </c>
      <c r="B59" s="5">
        <v>1081</v>
      </c>
      <c r="C59" s="44" t="s">
        <v>164</v>
      </c>
      <c r="D59" s="44" t="s">
        <v>164</v>
      </c>
      <c r="E59" s="44" t="s">
        <v>164</v>
      </c>
      <c r="F59" s="44" t="s">
        <v>164</v>
      </c>
      <c r="G59" s="47" t="e">
        <f t="shared" si="0"/>
        <v>#VALUE!</v>
      </c>
      <c r="H59" s="62" t="e">
        <f t="shared" si="1"/>
        <v>#VALUE!</v>
      </c>
      <c r="I59" s="233"/>
      <c r="J59" s="233"/>
      <c r="K59" s="233"/>
      <c r="L59" s="233"/>
      <c r="M59" s="233"/>
      <c r="N59" s="233"/>
    </row>
    <row r="60" spans="1:14" ht="20.1" customHeight="1">
      <c r="A60" s="183" t="s">
        <v>207</v>
      </c>
      <c r="B60" s="5">
        <v>1082</v>
      </c>
      <c r="C60" s="44" t="s">
        <v>164</v>
      </c>
      <c r="D60" s="44" t="s">
        <v>164</v>
      </c>
      <c r="E60" s="44" t="s">
        <v>164</v>
      </c>
      <c r="F60" s="44" t="s">
        <v>164</v>
      </c>
      <c r="G60" s="47" t="e">
        <f t="shared" si="0"/>
        <v>#VALUE!</v>
      </c>
      <c r="H60" s="62" t="e">
        <f t="shared" si="1"/>
        <v>#VALUE!</v>
      </c>
      <c r="I60" s="233"/>
      <c r="J60" s="233"/>
      <c r="K60" s="233"/>
      <c r="L60" s="233"/>
      <c r="M60" s="233"/>
      <c r="N60" s="233"/>
    </row>
    <row r="61" spans="1:14" ht="20.1" customHeight="1">
      <c r="A61" s="183" t="s">
        <v>208</v>
      </c>
      <c r="B61" s="5">
        <v>1083</v>
      </c>
      <c r="C61" s="44" t="s">
        <v>164</v>
      </c>
      <c r="D61" s="44" t="s">
        <v>164</v>
      </c>
      <c r="E61" s="44" t="s">
        <v>164</v>
      </c>
      <c r="F61" s="44" t="s">
        <v>164</v>
      </c>
      <c r="G61" s="47" t="e">
        <f t="shared" si="0"/>
        <v>#VALUE!</v>
      </c>
      <c r="H61" s="62" t="e">
        <f t="shared" si="1"/>
        <v>#VALUE!</v>
      </c>
      <c r="I61" s="233"/>
      <c r="J61" s="233"/>
      <c r="K61" s="233"/>
      <c r="L61" s="233"/>
      <c r="M61" s="233"/>
      <c r="N61" s="233"/>
    </row>
    <row r="62" spans="1:14" ht="20.1" customHeight="1">
      <c r="A62" s="183" t="s">
        <v>209</v>
      </c>
      <c r="B62" s="5">
        <v>1084</v>
      </c>
      <c r="C62" s="44" t="s">
        <v>164</v>
      </c>
      <c r="D62" s="44" t="s">
        <v>164</v>
      </c>
      <c r="E62" s="44" t="s">
        <v>164</v>
      </c>
      <c r="F62" s="44" t="s">
        <v>164</v>
      </c>
      <c r="G62" s="47" t="e">
        <f t="shared" si="0"/>
        <v>#VALUE!</v>
      </c>
      <c r="H62" s="62" t="e">
        <f t="shared" si="1"/>
        <v>#VALUE!</v>
      </c>
      <c r="I62" s="233"/>
      <c r="J62" s="233"/>
      <c r="K62" s="233"/>
      <c r="L62" s="233"/>
      <c r="M62" s="233"/>
      <c r="N62" s="233"/>
    </row>
    <row r="63" spans="1:14" ht="20.1" customHeight="1">
      <c r="A63" s="183" t="s">
        <v>210</v>
      </c>
      <c r="B63" s="5">
        <v>1085</v>
      </c>
      <c r="C63" s="44" t="s">
        <v>164</v>
      </c>
      <c r="D63" s="44" t="s">
        <v>164</v>
      </c>
      <c r="E63" s="44" t="s">
        <v>164</v>
      </c>
      <c r="F63" s="44" t="s">
        <v>164</v>
      </c>
      <c r="G63" s="47" t="e">
        <f t="shared" si="0"/>
        <v>#VALUE!</v>
      </c>
      <c r="H63" s="62" t="e">
        <f t="shared" si="1"/>
        <v>#VALUE!</v>
      </c>
      <c r="I63" s="233"/>
      <c r="J63" s="233"/>
      <c r="K63" s="233"/>
      <c r="L63" s="233"/>
      <c r="M63" s="233"/>
      <c r="N63" s="233"/>
    </row>
    <row r="64" spans="1:14" ht="20.1" customHeight="1">
      <c r="A64" s="183" t="s">
        <v>211</v>
      </c>
      <c r="B64" s="5">
        <v>1086</v>
      </c>
      <c r="C64" s="44" t="s">
        <v>164</v>
      </c>
      <c r="D64" s="44" t="s">
        <v>164</v>
      </c>
      <c r="E64" s="44" t="s">
        <v>164</v>
      </c>
      <c r="F64" s="44" t="s">
        <v>164</v>
      </c>
      <c r="G64" s="47" t="e">
        <f t="shared" si="0"/>
        <v>#VALUE!</v>
      </c>
      <c r="H64" s="62" t="e">
        <f t="shared" si="1"/>
        <v>#VALUE!</v>
      </c>
      <c r="I64" s="233"/>
      <c r="J64" s="233"/>
      <c r="K64" s="233"/>
      <c r="L64" s="233"/>
      <c r="M64" s="233"/>
      <c r="N64" s="233"/>
    </row>
    <row r="65" spans="1:14" s="4" customFormat="1" ht="20.1" customHeight="1">
      <c r="A65" s="170" t="s">
        <v>212</v>
      </c>
      <c r="B65" s="6">
        <v>1100</v>
      </c>
      <c r="C65" s="179">
        <f t="shared" si="5" ref="C65:F65">(C21+C53)-(C22+C45+C58)</f>
        <v>0</v>
      </c>
      <c r="D65" s="179">
        <f t="shared" si="5"/>
        <v>0</v>
      </c>
      <c r="E65" s="179">
        <f t="shared" si="5"/>
        <v>0</v>
      </c>
      <c r="F65" s="179">
        <f t="shared" si="5"/>
        <v>0</v>
      </c>
      <c r="G65" s="47">
        <f t="shared" si="0"/>
        <v>0</v>
      </c>
      <c r="H65" s="62" t="e">
        <f t="shared" si="1"/>
        <v>#DIV/0!</v>
      </c>
      <c r="I65" s="241"/>
      <c r="J65" s="241"/>
      <c r="K65" s="241"/>
      <c r="L65" s="241"/>
      <c r="M65" s="241"/>
      <c r="N65" s="241"/>
    </row>
    <row r="66" spans="1:14" s="4" customFormat="1" ht="20.1" customHeight="1">
      <c r="A66" s="170" t="s">
        <v>213</v>
      </c>
      <c r="B66" s="6">
        <v>1110</v>
      </c>
      <c r="C66" s="47"/>
      <c r="D66" s="47"/>
      <c r="E66" s="47"/>
      <c r="F66" s="47"/>
      <c r="G66" s="47">
        <f t="shared" si="0"/>
        <v>0</v>
      </c>
      <c r="H66" s="62" t="e">
        <f t="shared" si="1"/>
        <v>#DIV/0!</v>
      </c>
      <c r="I66" s="237"/>
      <c r="J66" s="237"/>
      <c r="K66" s="237"/>
      <c r="L66" s="237"/>
      <c r="M66" s="237"/>
      <c r="N66" s="237"/>
    </row>
    <row r="67" spans="1:14" s="4" customFormat="1" ht="20.1" customHeight="1">
      <c r="A67" s="170" t="s">
        <v>214</v>
      </c>
      <c r="B67" s="6">
        <v>1120</v>
      </c>
      <c r="C67" s="47" t="s">
        <v>164</v>
      </c>
      <c r="D67" s="47" t="s">
        <v>164</v>
      </c>
      <c r="E67" s="47" t="s">
        <v>164</v>
      </c>
      <c r="F67" s="47" t="s">
        <v>164</v>
      </c>
      <c r="G67" s="47" t="e">
        <f t="shared" si="0"/>
        <v>#VALUE!</v>
      </c>
      <c r="H67" s="62" t="e">
        <f t="shared" si="1"/>
        <v>#VALUE!</v>
      </c>
      <c r="I67" s="237"/>
      <c r="J67" s="237"/>
      <c r="K67" s="237"/>
      <c r="L67" s="237"/>
      <c r="M67" s="237"/>
      <c r="N67" s="237"/>
    </row>
    <row r="68" spans="1:14" s="4" customFormat="1" ht="20.1" customHeight="1">
      <c r="A68" s="170" t="s">
        <v>215</v>
      </c>
      <c r="B68" s="6">
        <v>1130</v>
      </c>
      <c r="C68" s="47"/>
      <c r="D68" s="47"/>
      <c r="E68" s="47"/>
      <c r="F68" s="47"/>
      <c r="G68" s="47">
        <f t="shared" si="0"/>
        <v>0</v>
      </c>
      <c r="H68" s="62" t="e">
        <f t="shared" si="1"/>
        <v>#DIV/0!</v>
      </c>
      <c r="I68" s="237"/>
      <c r="J68" s="237"/>
      <c r="K68" s="237"/>
      <c r="L68" s="237"/>
      <c r="M68" s="237"/>
      <c r="N68" s="237"/>
    </row>
    <row r="69" spans="1:14" s="4" customFormat="1" ht="20.1" customHeight="1">
      <c r="A69" s="170" t="s">
        <v>216</v>
      </c>
      <c r="B69" s="6">
        <v>1140</v>
      </c>
      <c r="C69" s="47" t="s">
        <v>164</v>
      </c>
      <c r="D69" s="47" t="s">
        <v>164</v>
      </c>
      <c r="E69" s="47" t="s">
        <v>164</v>
      </c>
      <c r="F69" s="47" t="s">
        <v>164</v>
      </c>
      <c r="G69" s="47" t="e">
        <f t="shared" si="0"/>
        <v>#VALUE!</v>
      </c>
      <c r="H69" s="62" t="e">
        <f t="shared" si="1"/>
        <v>#VALUE!</v>
      </c>
      <c r="I69" s="237"/>
      <c r="J69" s="237"/>
      <c r="K69" s="237"/>
      <c r="L69" s="237"/>
      <c r="M69" s="237"/>
      <c r="N69" s="237"/>
    </row>
    <row r="70" spans="1:14" s="4" customFormat="1" ht="20.1" customHeight="1">
      <c r="A70" s="170" t="s">
        <v>217</v>
      </c>
      <c r="B70" s="6">
        <v>1150</v>
      </c>
      <c r="C70" s="179">
        <f>SUM(C71:C72)</f>
        <v>0</v>
      </c>
      <c r="D70" s="179">
        <f>SUM(D71:D72)</f>
        <v>0</v>
      </c>
      <c r="E70" s="179">
        <f>SUM(E71:E72)</f>
        <v>0</v>
      </c>
      <c r="F70" s="179">
        <f>SUM(F71:F72)</f>
        <v>0</v>
      </c>
      <c r="G70" s="47">
        <f t="shared" si="0"/>
        <v>0</v>
      </c>
      <c r="H70" s="62" t="e">
        <f t="shared" si="1"/>
        <v>#DIV/0!</v>
      </c>
      <c r="I70" s="237"/>
      <c r="J70" s="237"/>
      <c r="K70" s="237"/>
      <c r="L70" s="237"/>
      <c r="M70" s="237"/>
      <c r="N70" s="237"/>
    </row>
    <row r="71" spans="1:14" ht="20.1" customHeight="1">
      <c r="A71" s="183" t="s">
        <v>204</v>
      </c>
      <c r="B71" s="5">
        <v>1151</v>
      </c>
      <c r="C71" s="44"/>
      <c r="D71" s="44"/>
      <c r="E71" s="44"/>
      <c r="F71" s="44"/>
      <c r="G71" s="44">
        <f t="shared" si="0"/>
        <v>0</v>
      </c>
      <c r="H71" s="60" t="e">
        <f t="shared" si="1"/>
        <v>#DIV/0!</v>
      </c>
      <c r="I71" s="233"/>
      <c r="J71" s="233"/>
      <c r="K71" s="233"/>
      <c r="L71" s="233"/>
      <c r="M71" s="233"/>
      <c r="N71" s="233"/>
    </row>
    <row r="72" spans="1:14" ht="20.1" customHeight="1">
      <c r="A72" s="183" t="s">
        <v>218</v>
      </c>
      <c r="B72" s="5">
        <v>1152</v>
      </c>
      <c r="C72" s="44"/>
      <c r="D72" s="44"/>
      <c r="E72" s="44"/>
      <c r="F72" s="44"/>
      <c r="G72" s="44">
        <f t="shared" si="0"/>
        <v>0</v>
      </c>
      <c r="H72" s="60" t="e">
        <f t="shared" si="1"/>
        <v>#DIV/0!</v>
      </c>
      <c r="I72" s="233"/>
      <c r="J72" s="233"/>
      <c r="K72" s="233"/>
      <c r="L72" s="233"/>
      <c r="M72" s="233"/>
      <c r="N72" s="233"/>
    </row>
    <row r="73" spans="1:14" s="4" customFormat="1" ht="20.1" customHeight="1">
      <c r="A73" s="170" t="s">
        <v>219</v>
      </c>
      <c r="B73" s="6">
        <v>1160</v>
      </c>
      <c r="C73" s="179">
        <f>SUM(C74:C75)</f>
        <v>0</v>
      </c>
      <c r="D73" s="179">
        <f>SUM(D74:D75)</f>
        <v>0</v>
      </c>
      <c r="E73" s="179">
        <f>SUM(E74:E75)</f>
        <v>0</v>
      </c>
      <c r="F73" s="179">
        <f>SUM(F74:F75)</f>
        <v>0</v>
      </c>
      <c r="G73" s="47">
        <f t="shared" si="0"/>
        <v>0</v>
      </c>
      <c r="H73" s="62" t="e">
        <f t="shared" si="1"/>
        <v>#DIV/0!</v>
      </c>
      <c r="I73" s="237"/>
      <c r="J73" s="237"/>
      <c r="K73" s="237"/>
      <c r="L73" s="237"/>
      <c r="M73" s="237"/>
      <c r="N73" s="237"/>
    </row>
    <row r="74" spans="1:14" ht="20.1" customHeight="1">
      <c r="A74" s="183" t="s">
        <v>204</v>
      </c>
      <c r="B74" s="5">
        <v>1161</v>
      </c>
      <c r="C74" s="44" t="s">
        <v>164</v>
      </c>
      <c r="D74" s="44" t="s">
        <v>164</v>
      </c>
      <c r="E74" s="44" t="s">
        <v>164</v>
      </c>
      <c r="F74" s="44" t="s">
        <v>164</v>
      </c>
      <c r="G74" s="47" t="e">
        <f t="shared" si="0"/>
        <v>#VALUE!</v>
      </c>
      <c r="H74" s="62" t="e">
        <f t="shared" si="1"/>
        <v>#VALUE!</v>
      </c>
      <c r="I74" s="233"/>
      <c r="J74" s="233"/>
      <c r="K74" s="233"/>
      <c r="L74" s="233"/>
      <c r="M74" s="233"/>
      <c r="N74" s="233"/>
    </row>
    <row r="75" spans="1:14" ht="20.1" customHeight="1">
      <c r="A75" s="183" t="s">
        <v>220</v>
      </c>
      <c r="B75" s="5">
        <v>1162</v>
      </c>
      <c r="C75" s="44" t="s">
        <v>164</v>
      </c>
      <c r="D75" s="44" t="s">
        <v>164</v>
      </c>
      <c r="E75" s="44" t="s">
        <v>164</v>
      </c>
      <c r="F75" s="44" t="s">
        <v>164</v>
      </c>
      <c r="G75" s="47" t="e">
        <f t="shared" si="0"/>
        <v>#VALUE!</v>
      </c>
      <c r="H75" s="62" t="e">
        <f t="shared" si="1"/>
        <v>#VALUE!</v>
      </c>
      <c r="I75" s="233"/>
      <c r="J75" s="233"/>
      <c r="K75" s="233"/>
      <c r="L75" s="233"/>
      <c r="M75" s="233"/>
      <c r="N75" s="233"/>
    </row>
    <row r="76" spans="1:14" s="4" customFormat="1" ht="20.1" customHeight="1">
      <c r="A76" s="170" t="s">
        <v>221</v>
      </c>
      <c r="B76" s="6">
        <v>1170</v>
      </c>
      <c r="C76" s="179">
        <f>(C65+C70)-C73</f>
        <v>0</v>
      </c>
      <c r="D76" s="179">
        <f>(D65+D70)-D73</f>
        <v>0</v>
      </c>
      <c r="E76" s="179">
        <f>(E65+E70)-E73</f>
        <v>0</v>
      </c>
      <c r="F76" s="179">
        <f>(F65+F70)-F73</f>
        <v>0</v>
      </c>
      <c r="G76" s="47">
        <f t="shared" si="0"/>
        <v>0</v>
      </c>
      <c r="H76" s="62" t="e">
        <f t="shared" si="1"/>
        <v>#DIV/0!</v>
      </c>
      <c r="I76" s="241"/>
      <c r="J76" s="241"/>
      <c r="K76" s="241"/>
      <c r="L76" s="241"/>
      <c r="M76" s="241"/>
      <c r="N76" s="241"/>
    </row>
    <row r="77" spans="1:14" ht="20.1" customHeight="1">
      <c r="A77" s="183" t="s">
        <v>222</v>
      </c>
      <c r="B77" s="168">
        <v>1180</v>
      </c>
      <c r="C77" s="44" t="s">
        <v>164</v>
      </c>
      <c r="D77" s="44" t="s">
        <v>164</v>
      </c>
      <c r="E77" s="44" t="s">
        <v>164</v>
      </c>
      <c r="F77" s="44" t="s">
        <v>164</v>
      </c>
      <c r="G77" s="44" t="e">
        <f t="shared" si="6" ref="G77:G86">F77-E77</f>
        <v>#VALUE!</v>
      </c>
      <c r="H77" s="60" t="e">
        <f t="shared" si="7" ref="H77:H86">(F77/E77)*100</f>
        <v>#VALUE!</v>
      </c>
      <c r="I77" s="233"/>
      <c r="J77" s="233"/>
      <c r="K77" s="233"/>
      <c r="L77" s="233"/>
      <c r="M77" s="233"/>
      <c r="N77" s="233"/>
    </row>
    <row r="78" spans="1:14" ht="20.1" customHeight="1">
      <c r="A78" s="183" t="s">
        <v>223</v>
      </c>
      <c r="B78" s="168">
        <v>1181</v>
      </c>
      <c r="C78" s="44"/>
      <c r="D78" s="44"/>
      <c r="E78" s="44"/>
      <c r="F78" s="44"/>
      <c r="G78" s="44">
        <f t="shared" si="6"/>
        <v>0</v>
      </c>
      <c r="H78" s="60" t="e">
        <f t="shared" si="7"/>
        <v>#DIV/0!</v>
      </c>
      <c r="I78" s="233"/>
      <c r="J78" s="233"/>
      <c r="K78" s="233"/>
      <c r="L78" s="233"/>
      <c r="M78" s="233"/>
      <c r="N78" s="233"/>
    </row>
    <row r="79" spans="1:14" ht="20.1" customHeight="1">
      <c r="A79" s="183" t="s">
        <v>224</v>
      </c>
      <c r="B79" s="5">
        <v>1190</v>
      </c>
      <c r="C79" s="44"/>
      <c r="D79" s="44"/>
      <c r="E79" s="44"/>
      <c r="F79" s="44"/>
      <c r="G79" s="44">
        <f t="shared" si="6"/>
        <v>0</v>
      </c>
      <c r="H79" s="60" t="e">
        <f t="shared" si="7"/>
        <v>#DIV/0!</v>
      </c>
      <c r="I79" s="233"/>
      <c r="J79" s="233"/>
      <c r="K79" s="233"/>
      <c r="L79" s="233"/>
      <c r="M79" s="233"/>
      <c r="N79" s="233"/>
    </row>
    <row r="80" spans="1:14" ht="20.1" customHeight="1">
      <c r="A80" s="183" t="s">
        <v>225</v>
      </c>
      <c r="B80" s="31">
        <v>1191</v>
      </c>
      <c r="C80" s="44" t="s">
        <v>164</v>
      </c>
      <c r="D80" s="44" t="s">
        <v>164</v>
      </c>
      <c r="E80" s="44" t="s">
        <v>164</v>
      </c>
      <c r="F80" s="44" t="s">
        <v>164</v>
      </c>
      <c r="G80" s="44" t="e">
        <f t="shared" si="6"/>
        <v>#VALUE!</v>
      </c>
      <c r="H80" s="60" t="e">
        <f t="shared" si="7"/>
        <v>#VALUE!</v>
      </c>
      <c r="I80" s="233"/>
      <c r="J80" s="233"/>
      <c r="K80" s="233"/>
      <c r="L80" s="233"/>
      <c r="M80" s="233"/>
      <c r="N80" s="233"/>
    </row>
    <row r="81" spans="1:14" s="4" customFormat="1" ht="20.1" customHeight="1">
      <c r="A81" s="170" t="s">
        <v>226</v>
      </c>
      <c r="B81" s="6">
        <v>1200</v>
      </c>
      <c r="C81" s="179" t="e">
        <f>C76-C77</f>
        <v>#VALUE!</v>
      </c>
      <c r="D81" s="179" t="e">
        <f>D76-D77</f>
        <v>#VALUE!</v>
      </c>
      <c r="E81" s="179" t="e">
        <f>E76-E77</f>
        <v>#VALUE!</v>
      </c>
      <c r="F81" s="179" t="e">
        <f>F76-F77</f>
        <v>#VALUE!</v>
      </c>
      <c r="G81" s="47" t="e">
        <f t="shared" si="6"/>
        <v>#VALUE!</v>
      </c>
      <c r="H81" s="62" t="e">
        <f t="shared" si="7"/>
        <v>#VALUE!</v>
      </c>
      <c r="I81" s="241"/>
      <c r="J81" s="241"/>
      <c r="K81" s="241"/>
      <c r="L81" s="241"/>
      <c r="M81" s="241"/>
      <c r="N81" s="241"/>
    </row>
    <row r="82" spans="1:14" ht="20.1" customHeight="1">
      <c r="A82" s="183" t="s">
        <v>227</v>
      </c>
      <c r="B82" s="31">
        <v>1201</v>
      </c>
      <c r="C82" s="44"/>
      <c r="D82" s="44"/>
      <c r="E82" s="44"/>
      <c r="F82" s="44"/>
      <c r="G82" s="47">
        <f t="shared" si="6"/>
        <v>0</v>
      </c>
      <c r="H82" s="62" t="e">
        <f t="shared" si="7"/>
        <v>#DIV/0!</v>
      </c>
      <c r="I82" s="240"/>
      <c r="J82" s="240"/>
      <c r="K82" s="240"/>
      <c r="L82" s="240"/>
      <c r="M82" s="240"/>
      <c r="N82" s="240"/>
    </row>
    <row r="83" spans="1:14" ht="20.1" customHeight="1">
      <c r="A83" s="183" t="s">
        <v>228</v>
      </c>
      <c r="B83" s="31">
        <v>1202</v>
      </c>
      <c r="C83" s="44" t="s">
        <v>164</v>
      </c>
      <c r="D83" s="44" t="s">
        <v>164</v>
      </c>
      <c r="E83" s="44" t="s">
        <v>164</v>
      </c>
      <c r="F83" s="44" t="s">
        <v>164</v>
      </c>
      <c r="G83" s="47" t="e">
        <f t="shared" si="6"/>
        <v>#VALUE!</v>
      </c>
      <c r="H83" s="62" t="e">
        <f t="shared" si="7"/>
        <v>#VALUE!</v>
      </c>
      <c r="I83" s="240"/>
      <c r="J83" s="240"/>
      <c r="K83" s="240"/>
      <c r="L83" s="240"/>
      <c r="M83" s="240"/>
      <c r="N83" s="240"/>
    </row>
    <row r="84" spans="1:14" s="4" customFormat="1" ht="20.1" customHeight="1">
      <c r="A84" s="170" t="s">
        <v>229</v>
      </c>
      <c r="B84" s="6">
        <v>1210</v>
      </c>
      <c r="C84" s="179">
        <f>SUM(C10,C53,C66,C68,C70,C78,C79)</f>
        <v>0</v>
      </c>
      <c r="D84" s="179">
        <f>SUM(D10,D53,D66,D68,D70,D78,D79)</f>
        <v>0</v>
      </c>
      <c r="E84" s="179">
        <f>SUM(E10,E53,E66,E68,E70,E78,E79)</f>
        <v>0</v>
      </c>
      <c r="F84" s="179">
        <f>SUM(F10,F53,F66,F68,F70,F78,F79)</f>
        <v>0</v>
      </c>
      <c r="G84" s="47">
        <f t="shared" si="6"/>
        <v>0</v>
      </c>
      <c r="H84" s="62" t="e">
        <f t="shared" si="7"/>
        <v>#DIV/0!</v>
      </c>
      <c r="I84" s="237"/>
      <c r="J84" s="237"/>
      <c r="K84" s="237"/>
      <c r="L84" s="237"/>
      <c r="M84" s="237"/>
      <c r="N84" s="237"/>
    </row>
    <row r="85" spans="1:14" s="4" customFormat="1" ht="20.1" customHeight="1">
      <c r="A85" s="170" t="s">
        <v>230</v>
      </c>
      <c r="B85" s="6">
        <v>1220</v>
      </c>
      <c r="C85" s="179">
        <f>SUM(C11,C22,C45,C58,C67,C69,C73,C77,C80)</f>
        <v>0</v>
      </c>
      <c r="D85" s="179">
        <f>SUM(D11,D22,D45,D58,D67,D69,D73,D77,D80)</f>
        <v>0</v>
      </c>
      <c r="E85" s="179">
        <f>SUM(E11,E22,E45,E58,E67,E69,E73,E77,E80)</f>
        <v>0</v>
      </c>
      <c r="F85" s="179">
        <f>SUM(F11,F22,F45,F58,F67,F69,F73,F77,F80)</f>
        <v>0</v>
      </c>
      <c r="G85" s="47">
        <f t="shared" si="6"/>
        <v>0</v>
      </c>
      <c r="H85" s="62" t="e">
        <f t="shared" si="7"/>
        <v>#DIV/0!</v>
      </c>
      <c r="I85" s="237"/>
      <c r="J85" s="237"/>
      <c r="K85" s="237"/>
      <c r="L85" s="237"/>
      <c r="M85" s="237"/>
      <c r="N85" s="237"/>
    </row>
    <row r="86" spans="1:14" ht="20.1" customHeight="1">
      <c r="A86" s="183" t="s">
        <v>231</v>
      </c>
      <c r="B86" s="5">
        <v>1230</v>
      </c>
      <c r="C86" s="44"/>
      <c r="D86" s="44"/>
      <c r="E86" s="44"/>
      <c r="F86" s="44"/>
      <c r="G86" s="44">
        <f t="shared" si="6"/>
        <v>0</v>
      </c>
      <c r="H86" s="60" t="e">
        <f t="shared" si="7"/>
        <v>#DIV/0!</v>
      </c>
      <c r="I86" s="233"/>
      <c r="J86" s="233"/>
      <c r="K86" s="233"/>
      <c r="L86" s="233"/>
      <c r="M86" s="233"/>
      <c r="N86" s="233"/>
    </row>
    <row r="87" spans="1:14" s="4" customFormat="1" ht="37.5">
      <c r="A87" s="133" t="s">
        <v>232</v>
      </c>
      <c r="B87" s="6">
        <v>1300</v>
      </c>
      <c r="C87" s="179">
        <f>C65+C94</f>
        <v>0</v>
      </c>
      <c r="D87" s="179">
        <f>D65+D94</f>
        <v>0</v>
      </c>
      <c r="E87" s="179">
        <f>E65+E94</f>
        <v>0</v>
      </c>
      <c r="F87" s="179">
        <f>F65+F94</f>
        <v>0</v>
      </c>
      <c r="G87" s="44">
        <f t="shared" si="8" ref="G87:G96">F87-E87</f>
        <v>0</v>
      </c>
      <c r="H87" s="60" t="e">
        <f t="shared" si="9" ref="H87:H96">(F87/E87)*100</f>
        <v>#DIV/0!</v>
      </c>
      <c r="I87" s="237"/>
      <c r="J87" s="237"/>
      <c r="K87" s="237"/>
      <c r="L87" s="237"/>
      <c r="M87" s="237"/>
      <c r="N87" s="237"/>
    </row>
    <row r="88" spans="1:14" s="4" customFormat="1" ht="20.1" customHeight="1">
      <c r="A88" s="170" t="s">
        <v>233</v>
      </c>
      <c r="B88" s="170"/>
      <c r="C88" s="170"/>
      <c r="D88" s="170"/>
      <c r="E88" s="170"/>
      <c r="F88" s="170"/>
      <c r="G88" s="44">
        <f t="shared" si="8"/>
        <v>0</v>
      </c>
      <c r="H88" s="60" t="e">
        <f t="shared" si="9"/>
        <v>#DIV/0!</v>
      </c>
      <c r="I88" s="244"/>
      <c r="J88" s="244"/>
      <c r="K88" s="244"/>
      <c r="L88" s="244"/>
      <c r="M88" s="244"/>
      <c r="N88" s="244"/>
    </row>
    <row r="89" spans="1:14" s="4" customFormat="1" ht="20.1" customHeight="1">
      <c r="A89" s="183" t="s">
        <v>234</v>
      </c>
      <c r="B89" s="5">
        <v>1400</v>
      </c>
      <c r="C89" s="44"/>
      <c r="D89" s="44"/>
      <c r="E89" s="44"/>
      <c r="F89" s="44"/>
      <c r="G89" s="44">
        <f t="shared" si="8"/>
        <v>0</v>
      </c>
      <c r="H89" s="60" t="e">
        <f t="shared" si="9"/>
        <v>#DIV/0!</v>
      </c>
      <c r="I89" s="233"/>
      <c r="J89" s="233"/>
      <c r="K89" s="233"/>
      <c r="L89" s="233"/>
      <c r="M89" s="233"/>
      <c r="N89" s="233"/>
    </row>
    <row r="90" spans="1:14" s="4" customFormat="1" ht="20.1" customHeight="1">
      <c r="A90" s="183" t="s">
        <v>235</v>
      </c>
      <c r="B90" s="172">
        <v>1401</v>
      </c>
      <c r="C90" s="44"/>
      <c r="D90" s="44"/>
      <c r="E90" s="44"/>
      <c r="F90" s="44"/>
      <c r="G90" s="44">
        <f t="shared" si="8"/>
        <v>0</v>
      </c>
      <c r="H90" s="60" t="e">
        <f t="shared" si="9"/>
        <v>#DIV/0!</v>
      </c>
      <c r="I90" s="240"/>
      <c r="J90" s="240"/>
      <c r="K90" s="240"/>
      <c r="L90" s="240"/>
      <c r="M90" s="240"/>
      <c r="N90" s="240"/>
    </row>
    <row r="91" spans="1:14" s="4" customFormat="1" ht="20.1" customHeight="1">
      <c r="A91" s="183" t="s">
        <v>236</v>
      </c>
      <c r="B91" s="172">
        <v>1402</v>
      </c>
      <c r="C91" s="44"/>
      <c r="D91" s="44"/>
      <c r="E91" s="44"/>
      <c r="F91" s="44"/>
      <c r="G91" s="44">
        <f t="shared" si="8"/>
        <v>0</v>
      </c>
      <c r="H91" s="60" t="e">
        <f t="shared" si="9"/>
        <v>#DIV/0!</v>
      </c>
      <c r="I91" s="240"/>
      <c r="J91" s="240"/>
      <c r="K91" s="240"/>
      <c r="L91" s="240"/>
      <c r="M91" s="240"/>
      <c r="N91" s="240"/>
    </row>
    <row r="92" spans="1:14" s="4" customFormat="1" ht="20.1" customHeight="1">
      <c r="A92" s="183" t="s">
        <v>122</v>
      </c>
      <c r="B92" s="8">
        <v>1410</v>
      </c>
      <c r="C92" s="44"/>
      <c r="D92" s="44"/>
      <c r="E92" s="44"/>
      <c r="F92" s="44"/>
      <c r="G92" s="44">
        <f t="shared" si="8"/>
        <v>0</v>
      </c>
      <c r="H92" s="60" t="e">
        <f t="shared" si="9"/>
        <v>#DIV/0!</v>
      </c>
      <c r="I92" s="233"/>
      <c r="J92" s="233"/>
      <c r="K92" s="233"/>
      <c r="L92" s="233"/>
      <c r="M92" s="233"/>
      <c r="N92" s="233"/>
    </row>
    <row r="93" spans="1:14" s="4" customFormat="1" ht="20.1" customHeight="1">
      <c r="A93" s="183" t="s">
        <v>167</v>
      </c>
      <c r="B93" s="8">
        <v>1420</v>
      </c>
      <c r="C93" s="44"/>
      <c r="D93" s="44"/>
      <c r="E93" s="44"/>
      <c r="F93" s="44"/>
      <c r="G93" s="44">
        <f t="shared" si="8"/>
        <v>0</v>
      </c>
      <c r="H93" s="60" t="e">
        <f t="shared" si="9"/>
        <v>#DIV/0!</v>
      </c>
      <c r="I93" s="233"/>
      <c r="J93" s="233"/>
      <c r="K93" s="233"/>
      <c r="L93" s="233"/>
      <c r="M93" s="233"/>
      <c r="N93" s="233"/>
    </row>
    <row r="94" spans="1:14" s="4" customFormat="1" ht="20.1" customHeight="1">
      <c r="A94" s="183" t="s">
        <v>237</v>
      </c>
      <c r="B94" s="8">
        <v>1430</v>
      </c>
      <c r="C94" s="44"/>
      <c r="D94" s="44"/>
      <c r="E94" s="44"/>
      <c r="F94" s="44"/>
      <c r="G94" s="44">
        <f t="shared" si="8"/>
        <v>0</v>
      </c>
      <c r="H94" s="60" t="e">
        <f t="shared" si="9"/>
        <v>#DIV/0!</v>
      </c>
      <c r="I94" s="233"/>
      <c r="J94" s="233"/>
      <c r="K94" s="233"/>
      <c r="L94" s="233"/>
      <c r="M94" s="233"/>
      <c r="N94" s="233"/>
    </row>
    <row r="95" spans="1:14" s="4" customFormat="1" ht="20.1" customHeight="1">
      <c r="A95" s="183" t="s">
        <v>238</v>
      </c>
      <c r="B95" s="8">
        <v>1440</v>
      </c>
      <c r="C95" s="44"/>
      <c r="D95" s="44"/>
      <c r="E95" s="44"/>
      <c r="F95" s="44"/>
      <c r="G95" s="44">
        <f t="shared" si="8"/>
        <v>0</v>
      </c>
      <c r="H95" s="60" t="e">
        <f t="shared" si="9"/>
        <v>#DIV/0!</v>
      </c>
      <c r="I95" s="233"/>
      <c r="J95" s="233"/>
      <c r="K95" s="233"/>
      <c r="L95" s="233"/>
      <c r="M95" s="233"/>
      <c r="N95" s="233"/>
    </row>
    <row r="96" spans="1:14" s="4" customFormat="1" ht="18.75">
      <c r="A96" s="170" t="s">
        <v>154</v>
      </c>
      <c r="B96" s="26">
        <v>1450</v>
      </c>
      <c r="C96" s="179">
        <f>SUM(C89,C92:C95)</f>
        <v>0</v>
      </c>
      <c r="D96" s="179">
        <f>SUM(D89,D92:D95)</f>
        <v>0</v>
      </c>
      <c r="E96" s="179">
        <f>SUM(E89,E92:E95)</f>
        <v>0</v>
      </c>
      <c r="F96" s="179">
        <f>SUM(F89,F92:F95)</f>
        <v>0</v>
      </c>
      <c r="G96" s="44">
        <f t="shared" si="8"/>
        <v>0</v>
      </c>
      <c r="H96" s="60" t="e">
        <f t="shared" si="9"/>
        <v>#DIV/0!</v>
      </c>
      <c r="I96" s="237"/>
      <c r="J96" s="237"/>
      <c r="K96" s="237"/>
      <c r="L96" s="237"/>
      <c r="M96" s="237"/>
      <c r="N96" s="237"/>
    </row>
    <row r="97" spans="1:9" s="4" customFormat="1" ht="18.75">
      <c r="A97" s="173"/>
      <c r="B97" s="33"/>
      <c r="C97" s="33"/>
      <c r="D97" s="33"/>
      <c r="E97" s="33"/>
      <c r="F97" s="33"/>
      <c r="G97" s="33"/>
      <c r="H97" s="33"/>
      <c r="I97" s="33"/>
    </row>
    <row r="98" spans="1:9" s="4" customFormat="1" ht="18.75">
      <c r="A98" s="173"/>
      <c r="B98" s="33"/>
      <c r="C98" s="33"/>
      <c r="D98" s="33"/>
      <c r="E98" s="33"/>
      <c r="F98" s="33"/>
      <c r="G98" s="33"/>
      <c r="H98" s="33"/>
      <c r="I98" s="33"/>
    </row>
    <row r="99" spans="1:1" ht="18.75">
      <c r="A99" s="169"/>
    </row>
    <row r="100" spans="1:9" ht="27.75" customHeight="1">
      <c r="A100" s="173" t="s">
        <v>239</v>
      </c>
      <c r="B100" s="1"/>
      <c r="C100" s="243" t="s">
        <v>240</v>
      </c>
      <c r="D100" s="243"/>
      <c r="E100" s="38"/>
      <c r="I100" s="2"/>
    </row>
    <row r="101" spans="1:9" ht="18.75">
      <c r="A101" s="14" t="s">
        <v>241</v>
      </c>
      <c r="B101" s="2"/>
      <c r="C101" s="242" t="s">
        <v>242</v>
      </c>
      <c r="D101" s="242"/>
      <c r="E101" s="2"/>
      <c r="F101" s="201" t="s">
        <v>149</v>
      </c>
      <c r="G101" s="201"/>
      <c r="H101" s="201"/>
      <c r="I101" s="2"/>
    </row>
    <row r="102" spans="1:1" ht="18.75">
      <c r="A102" s="169"/>
    </row>
    <row r="103" spans="1:1" ht="18.75">
      <c r="A103" s="169"/>
    </row>
    <row r="104" spans="1:1" ht="18.75">
      <c r="A104" s="169"/>
    </row>
    <row r="105" spans="1:1" ht="18.75">
      <c r="A105" s="169"/>
    </row>
    <row r="106" spans="1:1" ht="18.75">
      <c r="A106" s="169"/>
    </row>
    <row r="107" spans="1:1" ht="18.75">
      <c r="A107" s="169"/>
    </row>
    <row r="108" spans="1:1" ht="18.75">
      <c r="A108" s="169"/>
    </row>
    <row r="109" spans="1:1" ht="18.75">
      <c r="A109" s="169"/>
    </row>
    <row r="110" spans="1:1" ht="18.75">
      <c r="A110" s="169"/>
    </row>
    <row r="111" spans="1:1" ht="18.75">
      <c r="A111" s="169"/>
    </row>
    <row r="112" spans="1:1" ht="18.75">
      <c r="A112" s="169"/>
    </row>
    <row r="113" spans="1:1" ht="18.75">
      <c r="A113" s="169"/>
    </row>
    <row r="114" spans="1:9" ht="18.75">
      <c r="A114" s="169"/>
      <c r="B114" s="2"/>
      <c r="C114" s="2"/>
      <c r="D114" s="2"/>
      <c r="E114" s="2"/>
      <c r="F114" s="2"/>
      <c r="G114" s="2"/>
      <c r="H114" s="2"/>
      <c r="I114" s="2"/>
    </row>
    <row r="115" spans="1:9" ht="18.75">
      <c r="A115" s="169"/>
      <c r="B115" s="2"/>
      <c r="C115" s="2"/>
      <c r="D115" s="2"/>
      <c r="E115" s="2"/>
      <c r="F115" s="2"/>
      <c r="G115" s="2"/>
      <c r="H115" s="2"/>
      <c r="I115" s="2"/>
    </row>
    <row r="116" spans="1:9" ht="18.75">
      <c r="A116" s="169"/>
      <c r="B116" s="2"/>
      <c r="C116" s="2"/>
      <c r="D116" s="2"/>
      <c r="E116" s="2"/>
      <c r="F116" s="2"/>
      <c r="G116" s="2"/>
      <c r="H116" s="2"/>
      <c r="I116" s="2"/>
    </row>
    <row r="117" spans="1:9" ht="18.75">
      <c r="A117" s="169"/>
      <c r="B117" s="2"/>
      <c r="C117" s="2"/>
      <c r="D117" s="2"/>
      <c r="E117" s="2"/>
      <c r="F117" s="2"/>
      <c r="G117" s="2"/>
      <c r="H117" s="2"/>
      <c r="I117" s="2"/>
    </row>
    <row r="118" spans="1:9" ht="18.75">
      <c r="A118" s="169"/>
      <c r="B118" s="2"/>
      <c r="C118" s="2"/>
      <c r="D118" s="2"/>
      <c r="E118" s="2"/>
      <c r="F118" s="2"/>
      <c r="G118" s="2"/>
      <c r="H118" s="2"/>
      <c r="I118" s="2"/>
    </row>
    <row r="119" spans="1:9" ht="18.75">
      <c r="A119" s="169"/>
      <c r="B119" s="2"/>
      <c r="C119" s="2"/>
      <c r="D119" s="2"/>
      <c r="E119" s="2"/>
      <c r="F119" s="2"/>
      <c r="G119" s="2"/>
      <c r="H119" s="2"/>
      <c r="I119" s="2"/>
    </row>
    <row r="120" spans="1:9" ht="18.75">
      <c r="A120" s="169"/>
      <c r="B120" s="2"/>
      <c r="C120" s="2"/>
      <c r="D120" s="2"/>
      <c r="E120" s="2"/>
      <c r="F120" s="2"/>
      <c r="G120" s="2"/>
      <c r="H120" s="2"/>
      <c r="I120" s="2"/>
    </row>
    <row r="121" spans="1:9" ht="18.75">
      <c r="A121" s="169"/>
      <c r="B121" s="2"/>
      <c r="C121" s="2"/>
      <c r="D121" s="2"/>
      <c r="E121" s="2"/>
      <c r="F121" s="2"/>
      <c r="G121" s="2"/>
      <c r="H121" s="2"/>
      <c r="I121" s="2"/>
    </row>
    <row r="122" spans="1:9" ht="18.75">
      <c r="A122" s="169"/>
      <c r="B122" s="2"/>
      <c r="C122" s="2"/>
      <c r="D122" s="2"/>
      <c r="E122" s="2"/>
      <c r="F122" s="2"/>
      <c r="G122" s="2"/>
      <c r="H122" s="2"/>
      <c r="I122" s="2"/>
    </row>
    <row r="123" spans="1:9" ht="18.75">
      <c r="A123" s="169"/>
      <c r="B123" s="2"/>
      <c r="C123" s="2"/>
      <c r="D123" s="2"/>
      <c r="E123" s="2"/>
      <c r="F123" s="2"/>
      <c r="G123" s="2"/>
      <c r="H123" s="2"/>
      <c r="I123" s="2"/>
    </row>
    <row r="124" spans="1:9" ht="18.75">
      <c r="A124" s="169"/>
      <c r="B124" s="2"/>
      <c r="C124" s="2"/>
      <c r="D124" s="2"/>
      <c r="E124" s="2"/>
      <c r="F124" s="2"/>
      <c r="G124" s="2"/>
      <c r="H124" s="2"/>
      <c r="I124" s="2"/>
    </row>
    <row r="125" spans="1:9" ht="18.75">
      <c r="A125" s="169"/>
      <c r="B125" s="2"/>
      <c r="C125" s="2"/>
      <c r="D125" s="2"/>
      <c r="E125" s="2"/>
      <c r="F125" s="2"/>
      <c r="G125" s="2"/>
      <c r="H125" s="2"/>
      <c r="I125" s="2"/>
    </row>
    <row r="126" spans="1:9" ht="18.75">
      <c r="A126" s="169"/>
      <c r="B126" s="2"/>
      <c r="C126" s="2"/>
      <c r="D126" s="2"/>
      <c r="E126" s="2"/>
      <c r="F126" s="2"/>
      <c r="G126" s="2"/>
      <c r="H126" s="2"/>
      <c r="I126" s="2"/>
    </row>
    <row r="127" spans="1:9" ht="18.75">
      <c r="A127" s="169"/>
      <c r="B127" s="2"/>
      <c r="C127" s="2"/>
      <c r="D127" s="2"/>
      <c r="E127" s="2"/>
      <c r="F127" s="2"/>
      <c r="G127" s="2"/>
      <c r="H127" s="2"/>
      <c r="I127" s="2"/>
    </row>
    <row r="128" spans="1:9" ht="18.75">
      <c r="A128" s="169"/>
      <c r="B128" s="2"/>
      <c r="C128" s="2"/>
      <c r="D128" s="2"/>
      <c r="E128" s="2"/>
      <c r="F128" s="2"/>
      <c r="G128" s="2"/>
      <c r="H128" s="2"/>
      <c r="I128" s="2"/>
    </row>
    <row r="129" spans="1:9" ht="18.75">
      <c r="A129" s="169"/>
      <c r="B129" s="2"/>
      <c r="C129" s="2"/>
      <c r="D129" s="2"/>
      <c r="E129" s="2"/>
      <c r="F129" s="2"/>
      <c r="G129" s="2"/>
      <c r="H129" s="2"/>
      <c r="I129" s="2"/>
    </row>
    <row r="130" spans="1:9" ht="18.75">
      <c r="A130" s="169"/>
      <c r="B130" s="2"/>
      <c r="C130" s="2"/>
      <c r="D130" s="2"/>
      <c r="E130" s="2"/>
      <c r="F130" s="2"/>
      <c r="G130" s="2"/>
      <c r="H130" s="2"/>
      <c r="I130" s="2"/>
    </row>
    <row r="131" spans="1:9" ht="18.75">
      <c r="A131" s="169"/>
      <c r="B131" s="2"/>
      <c r="C131" s="2"/>
      <c r="D131" s="2"/>
      <c r="E131" s="2"/>
      <c r="F131" s="2"/>
      <c r="G131" s="2"/>
      <c r="H131" s="2"/>
      <c r="I131" s="2"/>
    </row>
    <row r="132" spans="1:9" ht="18.75">
      <c r="A132" s="169"/>
      <c r="B132" s="2"/>
      <c r="C132" s="2"/>
      <c r="D132" s="2"/>
      <c r="E132" s="2"/>
      <c r="F132" s="2"/>
      <c r="G132" s="2"/>
      <c r="H132" s="2"/>
      <c r="I132" s="2"/>
    </row>
    <row r="133" spans="1:9" ht="18.75">
      <c r="A133" s="169"/>
      <c r="B133" s="2"/>
      <c r="C133" s="2"/>
      <c r="D133" s="2"/>
      <c r="E133" s="2"/>
      <c r="F133" s="2"/>
      <c r="G133" s="2"/>
      <c r="H133" s="2"/>
      <c r="I133" s="2"/>
    </row>
    <row r="134" spans="1:9" ht="18.75">
      <c r="A134" s="169"/>
      <c r="B134" s="2"/>
      <c r="C134" s="2"/>
      <c r="D134" s="2"/>
      <c r="E134" s="2"/>
      <c r="F134" s="2"/>
      <c r="G134" s="2"/>
      <c r="H134" s="2"/>
      <c r="I134" s="2"/>
    </row>
    <row r="135" spans="1:9" ht="18.75">
      <c r="A135" s="169"/>
      <c r="B135" s="2"/>
      <c r="C135" s="2"/>
      <c r="D135" s="2"/>
      <c r="E135" s="2"/>
      <c r="F135" s="2"/>
      <c r="G135" s="2"/>
      <c r="H135" s="2"/>
      <c r="I135" s="2"/>
    </row>
    <row r="136" spans="1:9" ht="18.75">
      <c r="A136" s="169"/>
      <c r="B136" s="2"/>
      <c r="C136" s="2"/>
      <c r="D136" s="2"/>
      <c r="E136" s="2"/>
      <c r="F136" s="2"/>
      <c r="G136" s="2"/>
      <c r="H136" s="2"/>
      <c r="I136" s="2"/>
    </row>
    <row r="137" spans="1:9" ht="18.75">
      <c r="A137" s="169"/>
      <c r="B137" s="2"/>
      <c r="C137" s="2"/>
      <c r="D137" s="2"/>
      <c r="E137" s="2"/>
      <c r="F137" s="2"/>
      <c r="G137" s="2"/>
      <c r="H137" s="2"/>
      <c r="I137" s="2"/>
    </row>
    <row r="138" spans="1:9" ht="18.75">
      <c r="A138" s="169"/>
      <c r="B138" s="2"/>
      <c r="C138" s="2"/>
      <c r="D138" s="2"/>
      <c r="E138" s="2"/>
      <c r="F138" s="2"/>
      <c r="G138" s="2"/>
      <c r="H138" s="2"/>
      <c r="I138" s="2"/>
    </row>
    <row r="139" spans="1:9" ht="18.75">
      <c r="A139" s="169"/>
      <c r="B139" s="2"/>
      <c r="C139" s="2"/>
      <c r="D139" s="2"/>
      <c r="E139" s="2"/>
      <c r="F139" s="2"/>
      <c r="G139" s="2"/>
      <c r="H139" s="2"/>
      <c r="I139" s="2"/>
    </row>
    <row r="140" spans="1:9" ht="18.75">
      <c r="A140" s="169"/>
      <c r="B140" s="2"/>
      <c r="C140" s="2"/>
      <c r="D140" s="2"/>
      <c r="E140" s="2"/>
      <c r="F140" s="2"/>
      <c r="G140" s="2"/>
      <c r="H140" s="2"/>
      <c r="I140" s="2"/>
    </row>
    <row r="141" spans="1:9" ht="18.75">
      <c r="A141" s="169"/>
      <c r="B141" s="2"/>
      <c r="C141" s="2"/>
      <c r="D141" s="2"/>
      <c r="E141" s="2"/>
      <c r="F141" s="2"/>
      <c r="G141" s="2"/>
      <c r="H141" s="2"/>
      <c r="I141" s="2"/>
    </row>
    <row r="142" spans="1:9" ht="18.75">
      <c r="A142" s="169"/>
      <c r="B142" s="2"/>
      <c r="C142" s="2"/>
      <c r="D142" s="2"/>
      <c r="E142" s="2"/>
      <c r="F142" s="2"/>
      <c r="G142" s="2"/>
      <c r="H142" s="2"/>
      <c r="I142" s="2"/>
    </row>
    <row r="143" spans="1:9" ht="18.75">
      <c r="A143" s="169"/>
      <c r="B143" s="2"/>
      <c r="C143" s="2"/>
      <c r="D143" s="2"/>
      <c r="E143" s="2"/>
      <c r="F143" s="2"/>
      <c r="G143" s="2"/>
      <c r="H143" s="2"/>
      <c r="I143" s="2"/>
    </row>
    <row r="144" spans="1:9" ht="18.75">
      <c r="A144" s="169"/>
      <c r="B144" s="2"/>
      <c r="C144" s="2"/>
      <c r="D144" s="2"/>
      <c r="E144" s="2"/>
      <c r="F144" s="2"/>
      <c r="G144" s="2"/>
      <c r="H144" s="2"/>
      <c r="I144" s="2"/>
    </row>
    <row r="145" spans="1:9" ht="18.75">
      <c r="A145" s="169"/>
      <c r="B145" s="2"/>
      <c r="C145" s="2"/>
      <c r="D145" s="2"/>
      <c r="E145" s="2"/>
      <c r="F145" s="2"/>
      <c r="G145" s="2"/>
      <c r="H145" s="2"/>
      <c r="I145" s="2"/>
    </row>
    <row r="146" spans="1:9" ht="18.75">
      <c r="A146" s="169"/>
      <c r="B146" s="2"/>
      <c r="C146" s="2"/>
      <c r="D146" s="2"/>
      <c r="E146" s="2"/>
      <c r="F146" s="2"/>
      <c r="G146" s="2"/>
      <c r="H146" s="2"/>
      <c r="I146" s="2"/>
    </row>
    <row r="147" spans="1:9" ht="18.75">
      <c r="A147" s="169"/>
      <c r="B147" s="2"/>
      <c r="C147" s="2"/>
      <c r="D147" s="2"/>
      <c r="E147" s="2"/>
      <c r="F147" s="2"/>
      <c r="G147" s="2"/>
      <c r="H147" s="2"/>
      <c r="I147" s="2"/>
    </row>
    <row r="148" spans="1:9" ht="18.75">
      <c r="A148" s="169"/>
      <c r="B148" s="2"/>
      <c r="C148" s="2"/>
      <c r="D148" s="2"/>
      <c r="E148" s="2"/>
      <c r="F148" s="2"/>
      <c r="G148" s="2"/>
      <c r="H148" s="2"/>
      <c r="I148" s="2"/>
    </row>
    <row r="149" spans="1:9" ht="18.75">
      <c r="A149" s="169"/>
      <c r="B149" s="2"/>
      <c r="C149" s="2"/>
      <c r="D149" s="2"/>
      <c r="E149" s="2"/>
      <c r="F149" s="2"/>
      <c r="G149" s="2"/>
      <c r="H149" s="2"/>
      <c r="I149" s="2"/>
    </row>
    <row r="150" spans="1:9" ht="18.75">
      <c r="A150" s="169"/>
      <c r="B150" s="2"/>
      <c r="C150" s="2"/>
      <c r="D150" s="2"/>
      <c r="E150" s="2"/>
      <c r="F150" s="2"/>
      <c r="G150" s="2"/>
      <c r="H150" s="2"/>
      <c r="I150" s="2"/>
    </row>
    <row r="151" spans="1:9" ht="18.75">
      <c r="A151" s="169"/>
      <c r="B151" s="2"/>
      <c r="C151" s="2"/>
      <c r="D151" s="2"/>
      <c r="E151" s="2"/>
      <c r="F151" s="2"/>
      <c r="G151" s="2"/>
      <c r="H151" s="2"/>
      <c r="I151" s="2"/>
    </row>
    <row r="152" spans="1:9" ht="18.75">
      <c r="A152" s="169"/>
      <c r="B152" s="2"/>
      <c r="C152" s="2"/>
      <c r="D152" s="2"/>
      <c r="E152" s="2"/>
      <c r="F152" s="2"/>
      <c r="G152" s="2"/>
      <c r="H152" s="2"/>
      <c r="I152" s="2"/>
    </row>
    <row r="153" spans="1:9" ht="18.75">
      <c r="A153" s="169"/>
      <c r="B153" s="2"/>
      <c r="C153" s="2"/>
      <c r="D153" s="2"/>
      <c r="E153" s="2"/>
      <c r="F153" s="2"/>
      <c r="G153" s="2"/>
      <c r="H153" s="2"/>
      <c r="I153" s="2"/>
    </row>
    <row r="154" spans="1:9" ht="18.75">
      <c r="A154" s="169"/>
      <c r="B154" s="2"/>
      <c r="C154" s="2"/>
      <c r="D154" s="2"/>
      <c r="E154" s="2"/>
      <c r="F154" s="2"/>
      <c r="G154" s="2"/>
      <c r="H154" s="2"/>
      <c r="I154" s="2"/>
    </row>
    <row r="155" spans="1:9" ht="18.75">
      <c r="A155" s="169"/>
      <c r="B155" s="2"/>
      <c r="C155" s="2"/>
      <c r="D155" s="2"/>
      <c r="E155" s="2"/>
      <c r="F155" s="2"/>
      <c r="G155" s="2"/>
      <c r="H155" s="2"/>
      <c r="I155" s="2"/>
    </row>
    <row r="156" spans="1:9" ht="18.75">
      <c r="A156" s="169"/>
      <c r="B156" s="2"/>
      <c r="C156" s="2"/>
      <c r="D156" s="2"/>
      <c r="E156" s="2"/>
      <c r="F156" s="2"/>
      <c r="G156" s="2"/>
      <c r="H156" s="2"/>
      <c r="I156" s="2"/>
    </row>
    <row r="157" spans="1:9" ht="18.75">
      <c r="A157" s="169"/>
      <c r="B157" s="2"/>
      <c r="C157" s="2"/>
      <c r="D157" s="2"/>
      <c r="E157" s="2"/>
      <c r="F157" s="2"/>
      <c r="G157" s="2"/>
      <c r="H157" s="2"/>
      <c r="I157" s="2"/>
    </row>
    <row r="158" spans="1:9" ht="18.75">
      <c r="A158" s="169"/>
      <c r="B158" s="2"/>
      <c r="C158" s="2"/>
      <c r="D158" s="2"/>
      <c r="E158" s="2"/>
      <c r="F158" s="2"/>
      <c r="G158" s="2"/>
      <c r="H158" s="2"/>
      <c r="I158" s="2"/>
    </row>
    <row r="159" spans="1:9" ht="18.75">
      <c r="A159" s="169"/>
      <c r="B159" s="2"/>
      <c r="C159" s="2"/>
      <c r="D159" s="2"/>
      <c r="E159" s="2"/>
      <c r="F159" s="2"/>
      <c r="G159" s="2"/>
      <c r="H159" s="2"/>
      <c r="I159" s="2"/>
    </row>
    <row r="160" spans="1:9" ht="18.75">
      <c r="A160" s="27"/>
      <c r="B160" s="2"/>
      <c r="C160" s="2"/>
      <c r="D160" s="2"/>
      <c r="E160" s="2"/>
      <c r="F160" s="2"/>
      <c r="G160" s="2"/>
      <c r="H160" s="2"/>
      <c r="I160" s="2"/>
    </row>
    <row r="161" spans="1:9" ht="18.75">
      <c r="A161" s="27"/>
      <c r="B161" s="2"/>
      <c r="C161" s="2"/>
      <c r="D161" s="2"/>
      <c r="E161" s="2"/>
      <c r="F161" s="2"/>
      <c r="G161" s="2"/>
      <c r="H161" s="2"/>
      <c r="I161" s="2"/>
    </row>
    <row r="162" spans="1:9" ht="18.75">
      <c r="A162" s="27"/>
      <c r="B162" s="2"/>
      <c r="C162" s="2"/>
      <c r="D162" s="2"/>
      <c r="E162" s="2"/>
      <c r="F162" s="2"/>
      <c r="G162" s="2"/>
      <c r="H162" s="2"/>
      <c r="I162" s="2"/>
    </row>
    <row r="163" spans="1:9" ht="18.75">
      <c r="A163" s="27"/>
      <c r="B163" s="2"/>
      <c r="C163" s="2"/>
      <c r="D163" s="2"/>
      <c r="E163" s="2"/>
      <c r="F163" s="2"/>
      <c r="G163" s="2"/>
      <c r="H163" s="2"/>
      <c r="I163" s="2"/>
    </row>
    <row r="164" spans="1:9" ht="18.75">
      <c r="A164" s="27"/>
      <c r="B164" s="2"/>
      <c r="C164" s="2"/>
      <c r="D164" s="2"/>
      <c r="E164" s="2"/>
      <c r="F164" s="2"/>
      <c r="G164" s="2"/>
      <c r="H164" s="2"/>
      <c r="I164" s="2"/>
    </row>
    <row r="165" spans="1:9" ht="18.75">
      <c r="A165" s="27"/>
      <c r="B165" s="2"/>
      <c r="C165" s="2"/>
      <c r="D165" s="2"/>
      <c r="E165" s="2"/>
      <c r="F165" s="2"/>
      <c r="G165" s="2"/>
      <c r="H165" s="2"/>
      <c r="I165" s="2"/>
    </row>
    <row r="166" spans="1:9" ht="18.75">
      <c r="A166" s="27"/>
      <c r="B166" s="2"/>
      <c r="C166" s="2"/>
      <c r="D166" s="2"/>
      <c r="E166" s="2"/>
      <c r="F166" s="2"/>
      <c r="G166" s="2"/>
      <c r="H166" s="2"/>
      <c r="I166" s="2"/>
    </row>
    <row r="167" spans="1:9" ht="18.75">
      <c r="A167" s="27"/>
      <c r="B167" s="2"/>
      <c r="C167" s="2"/>
      <c r="D167" s="2"/>
      <c r="E167" s="2"/>
      <c r="F167" s="2"/>
      <c r="G167" s="2"/>
      <c r="H167" s="2"/>
      <c r="I167" s="2"/>
    </row>
    <row r="168" spans="1:9" ht="18.75">
      <c r="A168" s="27"/>
      <c r="B168" s="2"/>
      <c r="C168" s="2"/>
      <c r="D168" s="2"/>
      <c r="E168" s="2"/>
      <c r="F168" s="2"/>
      <c r="G168" s="2"/>
      <c r="H168" s="2"/>
      <c r="I168" s="2"/>
    </row>
    <row r="169" spans="1:9" ht="18.75">
      <c r="A169" s="27"/>
      <c r="B169" s="2"/>
      <c r="C169" s="2"/>
      <c r="D169" s="2"/>
      <c r="E169" s="2"/>
      <c r="F169" s="2"/>
      <c r="G169" s="2"/>
      <c r="H169" s="2"/>
      <c r="I169" s="2"/>
    </row>
    <row r="170" spans="1:9" ht="18.75">
      <c r="A170" s="27"/>
      <c r="B170" s="2"/>
      <c r="C170" s="2"/>
      <c r="D170" s="2"/>
      <c r="E170" s="2"/>
      <c r="F170" s="2"/>
      <c r="G170" s="2"/>
      <c r="H170" s="2"/>
      <c r="I170" s="2"/>
    </row>
    <row r="171" spans="1:9" ht="18.75">
      <c r="A171" s="27"/>
      <c r="B171" s="2"/>
      <c r="C171" s="2"/>
      <c r="D171" s="2"/>
      <c r="E171" s="2"/>
      <c r="F171" s="2"/>
      <c r="G171" s="2"/>
      <c r="H171" s="2"/>
      <c r="I171" s="2"/>
    </row>
    <row r="172" spans="1:9" ht="18.75">
      <c r="A172" s="27"/>
      <c r="B172" s="2"/>
      <c r="C172" s="2"/>
      <c r="D172" s="2"/>
      <c r="E172" s="2"/>
      <c r="F172" s="2"/>
      <c r="G172" s="2"/>
      <c r="H172" s="2"/>
      <c r="I172" s="2"/>
    </row>
    <row r="173" spans="1:9" ht="18.75">
      <c r="A173" s="27"/>
      <c r="B173" s="2"/>
      <c r="C173" s="2"/>
      <c r="D173" s="2"/>
      <c r="E173" s="2"/>
      <c r="F173" s="2"/>
      <c r="G173" s="2"/>
      <c r="H173" s="2"/>
      <c r="I173" s="2"/>
    </row>
    <row r="174" spans="1:9" ht="18.75">
      <c r="A174" s="27"/>
      <c r="B174" s="2"/>
      <c r="C174" s="2"/>
      <c r="D174" s="2"/>
      <c r="E174" s="2"/>
      <c r="F174" s="2"/>
      <c r="G174" s="2"/>
      <c r="H174" s="2"/>
      <c r="I174" s="2"/>
    </row>
    <row r="175" spans="1:9" ht="18.75">
      <c r="A175" s="27"/>
      <c r="B175" s="2"/>
      <c r="C175" s="2"/>
      <c r="D175" s="2"/>
      <c r="E175" s="2"/>
      <c r="F175" s="2"/>
      <c r="G175" s="2"/>
      <c r="H175" s="2"/>
      <c r="I175" s="2"/>
    </row>
    <row r="176" spans="1:9" ht="18.75">
      <c r="A176" s="27"/>
      <c r="B176" s="2"/>
      <c r="C176" s="2"/>
      <c r="D176" s="2"/>
      <c r="E176" s="2"/>
      <c r="F176" s="2"/>
      <c r="G176" s="2"/>
      <c r="H176" s="2"/>
      <c r="I176" s="2"/>
    </row>
    <row r="177" spans="1:9" ht="18.75">
      <c r="A177" s="27"/>
      <c r="B177" s="2"/>
      <c r="C177" s="2"/>
      <c r="D177" s="2"/>
      <c r="E177" s="2"/>
      <c r="F177" s="2"/>
      <c r="G177" s="2"/>
      <c r="H177" s="2"/>
      <c r="I177" s="2"/>
    </row>
    <row r="178" spans="1:9" ht="18.75">
      <c r="A178" s="27"/>
      <c r="B178" s="2"/>
      <c r="C178" s="2"/>
      <c r="D178" s="2"/>
      <c r="E178" s="2"/>
      <c r="F178" s="2"/>
      <c r="G178" s="2"/>
      <c r="H178" s="2"/>
      <c r="I178" s="2"/>
    </row>
    <row r="179" spans="1:9" ht="18.75">
      <c r="A179" s="27"/>
      <c r="B179" s="2"/>
      <c r="C179" s="2"/>
      <c r="D179" s="2"/>
      <c r="E179" s="2"/>
      <c r="F179" s="2"/>
      <c r="G179" s="2"/>
      <c r="H179" s="2"/>
      <c r="I179" s="2"/>
    </row>
    <row r="180" spans="1:9" ht="18.75">
      <c r="A180" s="27"/>
      <c r="B180" s="2"/>
      <c r="C180" s="2"/>
      <c r="D180" s="2"/>
      <c r="E180" s="2"/>
      <c r="F180" s="2"/>
      <c r="G180" s="2"/>
      <c r="H180" s="2"/>
      <c r="I180" s="2"/>
    </row>
    <row r="181" spans="1:9" ht="18.75">
      <c r="A181" s="27"/>
      <c r="B181" s="2"/>
      <c r="C181" s="2"/>
      <c r="D181" s="2"/>
      <c r="E181" s="2"/>
      <c r="F181" s="2"/>
      <c r="G181" s="2"/>
      <c r="H181" s="2"/>
      <c r="I181" s="2"/>
    </row>
    <row r="182" spans="1:9" ht="18.75">
      <c r="A182" s="27"/>
      <c r="B182" s="2"/>
      <c r="C182" s="2"/>
      <c r="D182" s="2"/>
      <c r="E182" s="2"/>
      <c r="F182" s="2"/>
      <c r="G182" s="2"/>
      <c r="H182" s="2"/>
      <c r="I182" s="2"/>
    </row>
    <row r="183" spans="1:9" ht="18.75">
      <c r="A183" s="27"/>
      <c r="B183" s="2"/>
      <c r="C183" s="2"/>
      <c r="D183" s="2"/>
      <c r="E183" s="2"/>
      <c r="F183" s="2"/>
      <c r="G183" s="2"/>
      <c r="H183" s="2"/>
      <c r="I183" s="2"/>
    </row>
    <row r="184" spans="1:9" ht="18.75">
      <c r="A184" s="27"/>
      <c r="B184" s="2"/>
      <c r="C184" s="2"/>
      <c r="D184" s="2"/>
      <c r="E184" s="2"/>
      <c r="F184" s="2"/>
      <c r="G184" s="2"/>
      <c r="H184" s="2"/>
      <c r="I184" s="2"/>
    </row>
    <row r="185" spans="1:9" ht="18.75">
      <c r="A185" s="27"/>
      <c r="B185" s="2"/>
      <c r="C185" s="2"/>
      <c r="D185" s="2"/>
      <c r="E185" s="2"/>
      <c r="F185" s="2"/>
      <c r="G185" s="2"/>
      <c r="H185" s="2"/>
      <c r="I185" s="2"/>
    </row>
    <row r="186" spans="1:9" ht="18.75">
      <c r="A186" s="27"/>
      <c r="B186" s="2"/>
      <c r="C186" s="2"/>
      <c r="D186" s="2"/>
      <c r="E186" s="2"/>
      <c r="F186" s="2"/>
      <c r="G186" s="2"/>
      <c r="H186" s="2"/>
      <c r="I186" s="2"/>
    </row>
    <row r="187" spans="1:9" ht="18.75">
      <c r="A187" s="27"/>
      <c r="B187" s="2"/>
      <c r="C187" s="2"/>
      <c r="D187" s="2"/>
      <c r="E187" s="2"/>
      <c r="F187" s="2"/>
      <c r="G187" s="2"/>
      <c r="H187" s="2"/>
      <c r="I187" s="2"/>
    </row>
    <row r="188" spans="1:9" ht="18.75">
      <c r="A188" s="27"/>
      <c r="B188" s="2"/>
      <c r="C188" s="2"/>
      <c r="D188" s="2"/>
      <c r="E188" s="2"/>
      <c r="F188" s="2"/>
      <c r="G188" s="2"/>
      <c r="H188" s="2"/>
      <c r="I188" s="2"/>
    </row>
    <row r="189" spans="1:9" ht="18.75">
      <c r="A189" s="27"/>
      <c r="B189" s="2"/>
      <c r="C189" s="2"/>
      <c r="D189" s="2"/>
      <c r="E189" s="2"/>
      <c r="F189" s="2"/>
      <c r="G189" s="2"/>
      <c r="H189" s="2"/>
      <c r="I189" s="2"/>
    </row>
    <row r="190" spans="1:9" ht="18.75">
      <c r="A190" s="27"/>
      <c r="B190" s="2"/>
      <c r="C190" s="2"/>
      <c r="D190" s="2"/>
      <c r="E190" s="2"/>
      <c r="F190" s="2"/>
      <c r="G190" s="2"/>
      <c r="H190" s="2"/>
      <c r="I190" s="2"/>
    </row>
    <row r="191" spans="1:9" ht="18.75">
      <c r="A191" s="27"/>
      <c r="B191" s="2"/>
      <c r="C191" s="2"/>
      <c r="D191" s="2"/>
      <c r="E191" s="2"/>
      <c r="F191" s="2"/>
      <c r="G191" s="2"/>
      <c r="H191" s="2"/>
      <c r="I191" s="2"/>
    </row>
    <row r="192" spans="1:9" ht="18.75">
      <c r="A192" s="27"/>
      <c r="B192" s="2"/>
      <c r="C192" s="2"/>
      <c r="D192" s="2"/>
      <c r="E192" s="2"/>
      <c r="F192" s="2"/>
      <c r="G192" s="2"/>
      <c r="H192" s="2"/>
      <c r="I192" s="2"/>
    </row>
    <row r="193" spans="1:9" ht="18.75">
      <c r="A193" s="27"/>
      <c r="B193" s="2"/>
      <c r="C193" s="2"/>
      <c r="D193" s="2"/>
      <c r="E193" s="2"/>
      <c r="F193" s="2"/>
      <c r="G193" s="2"/>
      <c r="H193" s="2"/>
      <c r="I193" s="2"/>
    </row>
    <row r="194" spans="1:9" ht="18.75">
      <c r="A194" s="27"/>
      <c r="B194" s="2"/>
      <c r="C194" s="2"/>
      <c r="D194" s="2"/>
      <c r="E194" s="2"/>
      <c r="F194" s="2"/>
      <c r="G194" s="2"/>
      <c r="H194" s="2"/>
      <c r="I194" s="2"/>
    </row>
    <row r="195" spans="1:9" ht="18.75">
      <c r="A195" s="27"/>
      <c r="B195" s="2"/>
      <c r="C195" s="2"/>
      <c r="D195" s="2"/>
      <c r="E195" s="2"/>
      <c r="F195" s="2"/>
      <c r="G195" s="2"/>
      <c r="H195" s="2"/>
      <c r="I195" s="2"/>
    </row>
    <row r="196" spans="1:9" ht="18.75">
      <c r="A196" s="27"/>
      <c r="B196" s="2"/>
      <c r="C196" s="2"/>
      <c r="D196" s="2"/>
      <c r="E196" s="2"/>
      <c r="F196" s="2"/>
      <c r="G196" s="2"/>
      <c r="H196" s="2"/>
      <c r="I196" s="2"/>
    </row>
    <row r="197" spans="1:9" ht="18.75">
      <c r="A197" s="27"/>
      <c r="B197" s="2"/>
      <c r="C197" s="2"/>
      <c r="D197" s="2"/>
      <c r="E197" s="2"/>
      <c r="F197" s="2"/>
      <c r="G197" s="2"/>
      <c r="H197" s="2"/>
      <c r="I197" s="2"/>
    </row>
    <row r="198" spans="1:9" ht="18.75">
      <c r="A198" s="27"/>
      <c r="B198" s="2"/>
      <c r="C198" s="2"/>
      <c r="D198" s="2"/>
      <c r="E198" s="2"/>
      <c r="F198" s="2"/>
      <c r="G198" s="2"/>
      <c r="H198" s="2"/>
      <c r="I198" s="2"/>
    </row>
    <row r="199" spans="1:9" ht="18.75">
      <c r="A199" s="27"/>
      <c r="B199" s="2"/>
      <c r="C199" s="2"/>
      <c r="D199" s="2"/>
      <c r="E199" s="2"/>
      <c r="F199" s="2"/>
      <c r="G199" s="2"/>
      <c r="H199" s="2"/>
      <c r="I199" s="2"/>
    </row>
    <row r="200" spans="1:9" ht="18.75">
      <c r="A200" s="27"/>
      <c r="B200" s="2"/>
      <c r="C200" s="2"/>
      <c r="D200" s="2"/>
      <c r="E200" s="2"/>
      <c r="F200" s="2"/>
      <c r="G200" s="2"/>
      <c r="H200" s="2"/>
      <c r="I200" s="2"/>
    </row>
    <row r="201" spans="1:9" ht="18.75">
      <c r="A201" s="27"/>
      <c r="B201" s="2"/>
      <c r="C201" s="2"/>
      <c r="D201" s="2"/>
      <c r="E201" s="2"/>
      <c r="F201" s="2"/>
      <c r="G201" s="2"/>
      <c r="H201" s="2"/>
      <c r="I201" s="2"/>
    </row>
    <row r="202" spans="1:9" ht="18.75">
      <c r="A202" s="27"/>
      <c r="B202" s="2"/>
      <c r="C202" s="2"/>
      <c r="D202" s="2"/>
      <c r="E202" s="2"/>
      <c r="F202" s="2"/>
      <c r="G202" s="2"/>
      <c r="H202" s="2"/>
      <c r="I202" s="2"/>
    </row>
    <row r="203" spans="1:9" ht="18.75">
      <c r="A203" s="27"/>
      <c r="B203" s="2"/>
      <c r="C203" s="2"/>
      <c r="D203" s="2"/>
      <c r="E203" s="2"/>
      <c r="F203" s="2"/>
      <c r="G203" s="2"/>
      <c r="H203" s="2"/>
      <c r="I203" s="2"/>
    </row>
    <row r="204" spans="1:9" ht="18.75">
      <c r="A204" s="27"/>
      <c r="B204" s="2"/>
      <c r="C204" s="2"/>
      <c r="D204" s="2"/>
      <c r="E204" s="2"/>
      <c r="F204" s="2"/>
      <c r="G204" s="2"/>
      <c r="H204" s="2"/>
      <c r="I204" s="2"/>
    </row>
    <row r="205" spans="1:9" ht="18.75">
      <c r="A205" s="27"/>
      <c r="B205" s="2"/>
      <c r="C205" s="2"/>
      <c r="D205" s="2"/>
      <c r="E205" s="2"/>
      <c r="F205" s="2"/>
      <c r="G205" s="2"/>
      <c r="H205" s="2"/>
      <c r="I205" s="2"/>
    </row>
    <row r="206" spans="1:9" ht="18.75">
      <c r="A206" s="27"/>
      <c r="B206" s="2"/>
      <c r="C206" s="2"/>
      <c r="D206" s="2"/>
      <c r="E206" s="2"/>
      <c r="F206" s="2"/>
      <c r="G206" s="2"/>
      <c r="H206" s="2"/>
      <c r="I206" s="2"/>
    </row>
    <row r="207" spans="1:9" ht="18.75">
      <c r="A207" s="27"/>
      <c r="B207" s="2"/>
      <c r="C207" s="2"/>
      <c r="D207" s="2"/>
      <c r="E207" s="2"/>
      <c r="F207" s="2"/>
      <c r="G207" s="2"/>
      <c r="H207" s="2"/>
      <c r="I207" s="2"/>
    </row>
    <row r="208" spans="1:9" ht="18.75">
      <c r="A208" s="27"/>
      <c r="B208" s="2"/>
      <c r="C208" s="2"/>
      <c r="D208" s="2"/>
      <c r="E208" s="2"/>
      <c r="F208" s="2"/>
      <c r="G208" s="2"/>
      <c r="H208" s="2"/>
      <c r="I208" s="2"/>
    </row>
    <row r="209" spans="1:9" ht="18.75">
      <c r="A209" s="27"/>
      <c r="B209" s="2"/>
      <c r="C209" s="2"/>
      <c r="D209" s="2"/>
      <c r="E209" s="2"/>
      <c r="F209" s="2"/>
      <c r="G209" s="2"/>
      <c r="H209" s="2"/>
      <c r="I209" s="2"/>
    </row>
    <row r="210" spans="1:9" ht="18.75">
      <c r="A210" s="27"/>
      <c r="B210" s="2"/>
      <c r="C210" s="2"/>
      <c r="D210" s="2"/>
      <c r="E210" s="2"/>
      <c r="F210" s="2"/>
      <c r="G210" s="2"/>
      <c r="H210" s="2"/>
      <c r="I210" s="2"/>
    </row>
    <row r="211" spans="1:9" ht="18.75">
      <c r="A211" s="27"/>
      <c r="B211" s="2"/>
      <c r="C211" s="2"/>
      <c r="D211" s="2"/>
      <c r="E211" s="2"/>
      <c r="F211" s="2"/>
      <c r="G211" s="2"/>
      <c r="H211" s="2"/>
      <c r="I211" s="2"/>
    </row>
    <row r="212" spans="1:9" ht="18.75">
      <c r="A212" s="27"/>
      <c r="B212" s="2"/>
      <c r="C212" s="2"/>
      <c r="D212" s="2"/>
      <c r="E212" s="2"/>
      <c r="F212" s="2"/>
      <c r="G212" s="2"/>
      <c r="H212" s="2"/>
      <c r="I212" s="2"/>
    </row>
    <row r="213" spans="1:9" ht="18.75">
      <c r="A213" s="27"/>
      <c r="B213" s="2"/>
      <c r="C213" s="2"/>
      <c r="D213" s="2"/>
      <c r="E213" s="2"/>
      <c r="F213" s="2"/>
      <c r="G213" s="2"/>
      <c r="H213" s="2"/>
      <c r="I213" s="2"/>
    </row>
    <row r="214" spans="1:9" ht="18.75">
      <c r="A214" s="27"/>
      <c r="B214" s="2"/>
      <c r="C214" s="2"/>
      <c r="D214" s="2"/>
      <c r="E214" s="2"/>
      <c r="F214" s="2"/>
      <c r="G214" s="2"/>
      <c r="H214" s="2"/>
      <c r="I214" s="2"/>
    </row>
    <row r="215" spans="1:9" ht="18.75">
      <c r="A215" s="27"/>
      <c r="B215" s="2"/>
      <c r="C215" s="2"/>
      <c r="D215" s="2"/>
      <c r="E215" s="2"/>
      <c r="F215" s="2"/>
      <c r="G215" s="2"/>
      <c r="H215" s="2"/>
      <c r="I215" s="2"/>
    </row>
    <row r="216" spans="1:9" ht="18.75">
      <c r="A216" s="27"/>
      <c r="B216" s="2"/>
      <c r="C216" s="2"/>
      <c r="D216" s="2"/>
      <c r="E216" s="2"/>
      <c r="F216" s="2"/>
      <c r="G216" s="2"/>
      <c r="H216" s="2"/>
      <c r="I216" s="2"/>
    </row>
    <row r="217" spans="1:9" ht="18.75">
      <c r="A217" s="27"/>
      <c r="B217" s="2"/>
      <c r="C217" s="2"/>
      <c r="D217" s="2"/>
      <c r="E217" s="2"/>
      <c r="F217" s="2"/>
      <c r="G217" s="2"/>
      <c r="H217" s="2"/>
      <c r="I217" s="2"/>
    </row>
    <row r="218" spans="1:9" ht="18.75">
      <c r="A218" s="27"/>
      <c r="B218" s="2"/>
      <c r="C218" s="2"/>
      <c r="D218" s="2"/>
      <c r="E218" s="2"/>
      <c r="F218" s="2"/>
      <c r="G218" s="2"/>
      <c r="H218" s="2"/>
      <c r="I218" s="2"/>
    </row>
    <row r="219" spans="1:9" ht="18.75">
      <c r="A219" s="27"/>
      <c r="B219" s="2"/>
      <c r="C219" s="2"/>
      <c r="D219" s="2"/>
      <c r="E219" s="2"/>
      <c r="F219" s="2"/>
      <c r="G219" s="2"/>
      <c r="H219" s="2"/>
      <c r="I219" s="2"/>
    </row>
    <row r="220" spans="1:9" ht="18.75">
      <c r="A220" s="27"/>
      <c r="B220" s="2"/>
      <c r="C220" s="2"/>
      <c r="D220" s="2"/>
      <c r="E220" s="2"/>
      <c r="F220" s="2"/>
      <c r="G220" s="2"/>
      <c r="H220" s="2"/>
      <c r="I220" s="2"/>
    </row>
    <row r="221" spans="1:9" ht="18.75">
      <c r="A221" s="27"/>
      <c r="B221" s="2"/>
      <c r="C221" s="2"/>
      <c r="D221" s="2"/>
      <c r="E221" s="2"/>
      <c r="F221" s="2"/>
      <c r="G221" s="2"/>
      <c r="H221" s="2"/>
      <c r="I221" s="2"/>
    </row>
    <row r="222" spans="1:9" ht="18.75">
      <c r="A222" s="27"/>
      <c r="B222" s="2"/>
      <c r="C222" s="2"/>
      <c r="D222" s="2"/>
      <c r="E222" s="2"/>
      <c r="F222" s="2"/>
      <c r="G222" s="2"/>
      <c r="H222" s="2"/>
      <c r="I222" s="2"/>
    </row>
    <row r="223" spans="1:9" ht="18.75">
      <c r="A223" s="27"/>
      <c r="B223" s="2"/>
      <c r="C223" s="2"/>
      <c r="D223" s="2"/>
      <c r="E223" s="2"/>
      <c r="F223" s="2"/>
      <c r="G223" s="2"/>
      <c r="H223" s="2"/>
      <c r="I223" s="2"/>
    </row>
    <row r="224" spans="1:9" ht="18.75">
      <c r="A224" s="27"/>
      <c r="B224" s="2"/>
      <c r="C224" s="2"/>
      <c r="D224" s="2"/>
      <c r="E224" s="2"/>
      <c r="F224" s="2"/>
      <c r="G224" s="2"/>
      <c r="H224" s="2"/>
      <c r="I224" s="2"/>
    </row>
    <row r="225" spans="1:9" ht="18.75">
      <c r="A225" s="27"/>
      <c r="B225" s="2"/>
      <c r="C225" s="2"/>
      <c r="D225" s="2"/>
      <c r="E225" s="2"/>
      <c r="F225" s="2"/>
      <c r="G225" s="2"/>
      <c r="H225" s="2"/>
      <c r="I225" s="2"/>
    </row>
    <row r="226" spans="1:9" ht="18.75">
      <c r="A226" s="27"/>
      <c r="B226" s="2"/>
      <c r="C226" s="2"/>
      <c r="D226" s="2"/>
      <c r="E226" s="2"/>
      <c r="F226" s="2"/>
      <c r="G226" s="2"/>
      <c r="H226" s="2"/>
      <c r="I226" s="2"/>
    </row>
    <row r="227" spans="1:9" ht="18.75">
      <c r="A227" s="27"/>
      <c r="B227" s="2"/>
      <c r="C227" s="2"/>
      <c r="D227" s="2"/>
      <c r="E227" s="2"/>
      <c r="F227" s="2"/>
      <c r="G227" s="2"/>
      <c r="H227" s="2"/>
      <c r="I227" s="2"/>
    </row>
    <row r="228" spans="1:9" ht="18.75">
      <c r="A228" s="27"/>
      <c r="B228" s="2"/>
      <c r="C228" s="2"/>
      <c r="D228" s="2"/>
      <c r="E228" s="2"/>
      <c r="F228" s="2"/>
      <c r="G228" s="2"/>
      <c r="H228" s="2"/>
      <c r="I228" s="2"/>
    </row>
    <row r="229" spans="1:9" ht="18.75">
      <c r="A229" s="27"/>
      <c r="B229" s="2"/>
      <c r="C229" s="2"/>
      <c r="D229" s="2"/>
      <c r="E229" s="2"/>
      <c r="F229" s="2"/>
      <c r="G229" s="2"/>
      <c r="H229" s="2"/>
      <c r="I229" s="2"/>
    </row>
    <row r="230" spans="1:9" ht="18.75">
      <c r="A230" s="27"/>
      <c r="B230" s="2"/>
      <c r="C230" s="2"/>
      <c r="D230" s="2"/>
      <c r="E230" s="2"/>
      <c r="F230" s="2"/>
      <c r="G230" s="2"/>
      <c r="H230" s="2"/>
      <c r="I230" s="2"/>
    </row>
    <row r="231" spans="1:9" ht="18.75">
      <c r="A231" s="27"/>
      <c r="B231" s="2"/>
      <c r="C231" s="2"/>
      <c r="D231" s="2"/>
      <c r="E231" s="2"/>
      <c r="F231" s="2"/>
      <c r="G231" s="2"/>
      <c r="H231" s="2"/>
      <c r="I231" s="2"/>
    </row>
    <row r="232" spans="1:9" ht="18.75">
      <c r="A232" s="27"/>
      <c r="B232" s="2"/>
      <c r="C232" s="2"/>
      <c r="D232" s="2"/>
      <c r="E232" s="2"/>
      <c r="F232" s="2"/>
      <c r="G232" s="2"/>
      <c r="H232" s="2"/>
      <c r="I232" s="2"/>
    </row>
    <row r="233" spans="1:9" ht="18.75">
      <c r="A233" s="27"/>
      <c r="B233" s="2"/>
      <c r="C233" s="2"/>
      <c r="D233" s="2"/>
      <c r="E233" s="2"/>
      <c r="F233" s="2"/>
      <c r="G233" s="2"/>
      <c r="H233" s="2"/>
      <c r="I233" s="2"/>
    </row>
    <row r="234" spans="1:9" ht="18.75">
      <c r="A234" s="27"/>
      <c r="B234" s="2"/>
      <c r="C234" s="2"/>
      <c r="D234" s="2"/>
      <c r="E234" s="2"/>
      <c r="F234" s="2"/>
      <c r="G234" s="2"/>
      <c r="H234" s="2"/>
      <c r="I234" s="2"/>
    </row>
    <row r="235" spans="1:9" ht="18.75">
      <c r="A235" s="27"/>
      <c r="B235" s="2"/>
      <c r="C235" s="2"/>
      <c r="D235" s="2"/>
      <c r="E235" s="2"/>
      <c r="F235" s="2"/>
      <c r="G235" s="2"/>
      <c r="H235" s="2"/>
      <c r="I235" s="2"/>
    </row>
    <row r="236" spans="1:9" ht="18.75">
      <c r="A236" s="27"/>
      <c r="B236" s="2"/>
      <c r="C236" s="2"/>
      <c r="D236" s="2"/>
      <c r="E236" s="2"/>
      <c r="F236" s="2"/>
      <c r="G236" s="2"/>
      <c r="H236" s="2"/>
      <c r="I236" s="2"/>
    </row>
    <row r="237" spans="1:9" ht="18.75">
      <c r="A237" s="27"/>
      <c r="B237" s="2"/>
      <c r="C237" s="2"/>
      <c r="D237" s="2"/>
      <c r="E237" s="2"/>
      <c r="F237" s="2"/>
      <c r="G237" s="2"/>
      <c r="H237" s="2"/>
      <c r="I237" s="2"/>
    </row>
    <row r="238" spans="1:9" ht="18.75">
      <c r="A238" s="27"/>
      <c r="B238" s="2"/>
      <c r="C238" s="2"/>
      <c r="D238" s="2"/>
      <c r="E238" s="2"/>
      <c r="F238" s="2"/>
      <c r="G238" s="2"/>
      <c r="H238" s="2"/>
      <c r="I238" s="2"/>
    </row>
    <row r="239" spans="1:9" ht="18.75">
      <c r="A239" s="27"/>
      <c r="B239" s="2"/>
      <c r="C239" s="2"/>
      <c r="D239" s="2"/>
      <c r="E239" s="2"/>
      <c r="F239" s="2"/>
      <c r="G239" s="2"/>
      <c r="H239" s="2"/>
      <c r="I239" s="2"/>
    </row>
    <row r="240" spans="1:9" ht="18.75">
      <c r="A240" s="27"/>
      <c r="B240" s="2"/>
      <c r="C240" s="2"/>
      <c r="D240" s="2"/>
      <c r="E240" s="2"/>
      <c r="F240" s="2"/>
      <c r="G240" s="2"/>
      <c r="H240" s="2"/>
      <c r="I240" s="2"/>
    </row>
    <row r="241" spans="1:9" ht="18.75">
      <c r="A241" s="27"/>
      <c r="B241" s="2"/>
      <c r="C241" s="2"/>
      <c r="D241" s="2"/>
      <c r="E241" s="2"/>
      <c r="F241" s="2"/>
      <c r="G241" s="2"/>
      <c r="H241" s="2"/>
      <c r="I241" s="2"/>
    </row>
    <row r="242" spans="1:9" ht="18.75">
      <c r="A242" s="27"/>
      <c r="B242" s="2"/>
      <c r="C242" s="2"/>
      <c r="D242" s="2"/>
      <c r="E242" s="2"/>
      <c r="F242" s="2"/>
      <c r="G242" s="2"/>
      <c r="H242" s="2"/>
      <c r="I242" s="2"/>
    </row>
    <row r="243" spans="1:9" ht="18.75">
      <c r="A243" s="27"/>
      <c r="B243" s="2"/>
      <c r="C243" s="2"/>
      <c r="D243" s="2"/>
      <c r="E243" s="2"/>
      <c r="F243" s="2"/>
      <c r="G243" s="2"/>
      <c r="H243" s="2"/>
      <c r="I243" s="2"/>
    </row>
    <row r="244" spans="1:9" ht="18.75">
      <c r="A244" s="27"/>
      <c r="B244" s="2"/>
      <c r="C244" s="2"/>
      <c r="D244" s="2"/>
      <c r="E244" s="2"/>
      <c r="F244" s="2"/>
      <c r="G244" s="2"/>
      <c r="H244" s="2"/>
      <c r="I244" s="2"/>
    </row>
    <row r="245" spans="1:9" ht="18.75">
      <c r="A245" s="27"/>
      <c r="B245" s="2"/>
      <c r="C245" s="2"/>
      <c r="D245" s="2"/>
      <c r="E245" s="2"/>
      <c r="F245" s="2"/>
      <c r="G245" s="2"/>
      <c r="H245" s="2"/>
      <c r="I245" s="2"/>
    </row>
    <row r="246" spans="1:9" ht="18.75">
      <c r="A246" s="27"/>
      <c r="B246" s="2"/>
      <c r="C246" s="2"/>
      <c r="D246" s="2"/>
      <c r="E246" s="2"/>
      <c r="F246" s="2"/>
      <c r="G246" s="2"/>
      <c r="H246" s="2"/>
      <c r="I246" s="2"/>
    </row>
    <row r="247" spans="1:9" ht="18.75">
      <c r="A247" s="27"/>
      <c r="B247" s="2"/>
      <c r="C247" s="2"/>
      <c r="D247" s="2"/>
      <c r="E247" s="2"/>
      <c r="F247" s="2"/>
      <c r="G247" s="2"/>
      <c r="H247" s="2"/>
      <c r="I247" s="2"/>
    </row>
    <row r="248" spans="1:9" ht="18.75">
      <c r="A248" s="27"/>
      <c r="B248" s="2"/>
      <c r="C248" s="2"/>
      <c r="D248" s="2"/>
      <c r="E248" s="2"/>
      <c r="F248" s="2"/>
      <c r="G248" s="2"/>
      <c r="H248" s="2"/>
      <c r="I248" s="2"/>
    </row>
    <row r="249" spans="1:9" ht="18.75">
      <c r="A249" s="27"/>
      <c r="B249" s="2"/>
      <c r="C249" s="2"/>
      <c r="D249" s="2"/>
      <c r="E249" s="2"/>
      <c r="F249" s="2"/>
      <c r="G249" s="2"/>
      <c r="H249" s="2"/>
      <c r="I249" s="2"/>
    </row>
    <row r="250" spans="1:9" ht="18.75">
      <c r="A250" s="27"/>
      <c r="B250" s="2"/>
      <c r="C250" s="2"/>
      <c r="D250" s="2"/>
      <c r="E250" s="2"/>
      <c r="F250" s="2"/>
      <c r="G250" s="2"/>
      <c r="H250" s="2"/>
      <c r="I250" s="2"/>
    </row>
    <row r="251" spans="1:9" ht="18.75">
      <c r="A251" s="27"/>
      <c r="B251" s="2"/>
      <c r="C251" s="2"/>
      <c r="D251" s="2"/>
      <c r="E251" s="2"/>
      <c r="F251" s="2"/>
      <c r="G251" s="2"/>
      <c r="H251" s="2"/>
      <c r="I251" s="2"/>
    </row>
    <row r="252" spans="1:9" ht="18.75">
      <c r="A252" s="27"/>
      <c r="B252" s="2"/>
      <c r="C252" s="2"/>
      <c r="D252" s="2"/>
      <c r="E252" s="2"/>
      <c r="F252" s="2"/>
      <c r="G252" s="2"/>
      <c r="H252" s="2"/>
      <c r="I252" s="2"/>
    </row>
    <row r="253" spans="1:9" ht="18.75">
      <c r="A253" s="27"/>
      <c r="B253" s="2"/>
      <c r="C253" s="2"/>
      <c r="D253" s="2"/>
      <c r="E253" s="2"/>
      <c r="F253" s="2"/>
      <c r="G253" s="2"/>
      <c r="H253" s="2"/>
      <c r="I253" s="2"/>
    </row>
    <row r="254" spans="1:9" ht="18.75">
      <c r="A254" s="27"/>
      <c r="B254" s="2"/>
      <c r="C254" s="2"/>
      <c r="D254" s="2"/>
      <c r="E254" s="2"/>
      <c r="F254" s="2"/>
      <c r="G254" s="2"/>
      <c r="H254" s="2"/>
      <c r="I254" s="2"/>
    </row>
    <row r="255" spans="1:9" ht="18.75">
      <c r="A255" s="27"/>
      <c r="B255" s="2"/>
      <c r="C255" s="2"/>
      <c r="D255" s="2"/>
      <c r="E255" s="2"/>
      <c r="F255" s="2"/>
      <c r="G255" s="2"/>
      <c r="H255" s="2"/>
      <c r="I255" s="2"/>
    </row>
    <row r="256" spans="1:9" ht="18.75">
      <c r="A256" s="27"/>
      <c r="B256" s="2"/>
      <c r="C256" s="2"/>
      <c r="D256" s="2"/>
      <c r="E256" s="2"/>
      <c r="F256" s="2"/>
      <c r="G256" s="2"/>
      <c r="H256" s="2"/>
      <c r="I256" s="2"/>
    </row>
    <row r="257" spans="1:9" ht="18.75">
      <c r="A257" s="27"/>
      <c r="B257" s="2"/>
      <c r="C257" s="2"/>
      <c r="D257" s="2"/>
      <c r="E257" s="2"/>
      <c r="F257" s="2"/>
      <c r="G257" s="2"/>
      <c r="H257" s="2"/>
      <c r="I257" s="2"/>
    </row>
    <row r="258" spans="1:9" ht="18.75">
      <c r="A258" s="27"/>
      <c r="B258" s="2"/>
      <c r="C258" s="2"/>
      <c r="D258" s="2"/>
      <c r="E258" s="2"/>
      <c r="F258" s="2"/>
      <c r="G258" s="2"/>
      <c r="H258" s="2"/>
      <c r="I258" s="2"/>
    </row>
    <row r="259" spans="1:9" ht="18.75">
      <c r="A259" s="27"/>
      <c r="B259" s="2"/>
      <c r="C259" s="2"/>
      <c r="D259" s="2"/>
      <c r="E259" s="2"/>
      <c r="F259" s="2"/>
      <c r="G259" s="2"/>
      <c r="H259" s="2"/>
      <c r="I259" s="2"/>
    </row>
    <row r="260" spans="1:9" ht="18.75">
      <c r="A260" s="27"/>
      <c r="B260" s="2"/>
      <c r="C260" s="2"/>
      <c r="D260" s="2"/>
      <c r="E260" s="2"/>
      <c r="F260" s="2"/>
      <c r="G260" s="2"/>
      <c r="H260" s="2"/>
      <c r="I260" s="2"/>
    </row>
    <row r="261" spans="1:9" ht="18.75">
      <c r="A261" s="27"/>
      <c r="B261" s="2"/>
      <c r="C261" s="2"/>
      <c r="D261" s="2"/>
      <c r="E261" s="2"/>
      <c r="F261" s="2"/>
      <c r="G261" s="2"/>
      <c r="H261" s="2"/>
      <c r="I261" s="2"/>
    </row>
    <row r="262" spans="1:9" ht="18.75">
      <c r="A262" s="27"/>
      <c r="B262" s="2"/>
      <c r="C262" s="2"/>
      <c r="D262" s="2"/>
      <c r="E262" s="2"/>
      <c r="F262" s="2"/>
      <c r="G262" s="2"/>
      <c r="H262" s="2"/>
      <c r="I262" s="2"/>
    </row>
    <row r="263" spans="1:9" ht="18.75">
      <c r="A263" s="27"/>
      <c r="B263" s="2"/>
      <c r="C263" s="2"/>
      <c r="D263" s="2"/>
      <c r="E263" s="2"/>
      <c r="F263" s="2"/>
      <c r="G263" s="2"/>
      <c r="H263" s="2"/>
      <c r="I263" s="2"/>
    </row>
    <row r="264" spans="1:9" ht="18.75">
      <c r="A264" s="27"/>
      <c r="B264" s="2"/>
      <c r="C264" s="2"/>
      <c r="D264" s="2"/>
      <c r="E264" s="2"/>
      <c r="F264" s="2"/>
      <c r="G264" s="2"/>
      <c r="H264" s="2"/>
      <c r="I264" s="2"/>
    </row>
    <row r="265" spans="1:9" ht="18.75">
      <c r="A265" s="27"/>
      <c r="B265" s="2"/>
      <c r="C265" s="2"/>
      <c r="D265" s="2"/>
      <c r="E265" s="2"/>
      <c r="F265" s="2"/>
      <c r="G265" s="2"/>
      <c r="H265" s="2"/>
      <c r="I265" s="2"/>
    </row>
    <row r="266" spans="1:9" ht="18.75">
      <c r="A266" s="27"/>
      <c r="B266" s="2"/>
      <c r="C266" s="2"/>
      <c r="D266" s="2"/>
      <c r="E266" s="2"/>
      <c r="F266" s="2"/>
      <c r="G266" s="2"/>
      <c r="H266" s="2"/>
      <c r="I266" s="2"/>
    </row>
    <row r="267" spans="1:9" ht="18.75">
      <c r="A267" s="27"/>
      <c r="B267" s="2"/>
      <c r="C267" s="2"/>
      <c r="D267" s="2"/>
      <c r="E267" s="2"/>
      <c r="F267" s="2"/>
      <c r="G267" s="2"/>
      <c r="H267" s="2"/>
      <c r="I267" s="2"/>
    </row>
    <row r="268" spans="1:9" ht="18.75">
      <c r="A268" s="27"/>
      <c r="B268" s="2"/>
      <c r="C268" s="2"/>
      <c r="D268" s="2"/>
      <c r="E268" s="2"/>
      <c r="F268" s="2"/>
      <c r="G268" s="2"/>
      <c r="H268" s="2"/>
      <c r="I268" s="2"/>
    </row>
    <row r="269" spans="1:9" ht="18.75">
      <c r="A269" s="27"/>
      <c r="B269" s="2"/>
      <c r="C269" s="2"/>
      <c r="D269" s="2"/>
      <c r="E269" s="2"/>
      <c r="F269" s="2"/>
      <c r="G269" s="2"/>
      <c r="H269" s="2"/>
      <c r="I269" s="2"/>
    </row>
    <row r="270" spans="1:9" ht="18.75">
      <c r="A270" s="27"/>
      <c r="B270" s="2"/>
      <c r="C270" s="2"/>
      <c r="D270" s="2"/>
      <c r="E270" s="2"/>
      <c r="F270" s="2"/>
      <c r="G270" s="2"/>
      <c r="H270" s="2"/>
      <c r="I270" s="2"/>
    </row>
    <row r="271" spans="1:9" ht="18.75">
      <c r="A271" s="27"/>
      <c r="B271" s="2"/>
      <c r="C271" s="2"/>
      <c r="D271" s="2"/>
      <c r="E271" s="2"/>
      <c r="F271" s="2"/>
      <c r="G271" s="2"/>
      <c r="H271" s="2"/>
      <c r="I271" s="2"/>
    </row>
    <row r="272" spans="1:9" ht="18.75">
      <c r="A272" s="27"/>
      <c r="B272" s="2"/>
      <c r="C272" s="2"/>
      <c r="D272" s="2"/>
      <c r="E272" s="2"/>
      <c r="F272" s="2"/>
      <c r="G272" s="2"/>
      <c r="H272" s="2"/>
      <c r="I272" s="2"/>
    </row>
    <row r="273" spans="1:9" ht="18.75">
      <c r="A273" s="27"/>
      <c r="B273" s="2"/>
      <c r="C273" s="2"/>
      <c r="D273" s="2"/>
      <c r="E273" s="2"/>
      <c r="F273" s="2"/>
      <c r="G273" s="2"/>
      <c r="H273" s="2"/>
      <c r="I273" s="2"/>
    </row>
    <row r="274" spans="1:9" ht="18.75">
      <c r="A274" s="27"/>
      <c r="B274" s="2"/>
      <c r="C274" s="2"/>
      <c r="D274" s="2"/>
      <c r="E274" s="2"/>
      <c r="F274" s="2"/>
      <c r="G274" s="2"/>
      <c r="H274" s="2"/>
      <c r="I274" s="2"/>
    </row>
    <row r="275" spans="1:9" ht="18.75">
      <c r="A275" s="27"/>
      <c r="B275" s="2"/>
      <c r="C275" s="2"/>
      <c r="D275" s="2"/>
      <c r="E275" s="2"/>
      <c r="F275" s="2"/>
      <c r="G275" s="2"/>
      <c r="H275" s="2"/>
      <c r="I275" s="2"/>
    </row>
    <row r="276" spans="1:9" ht="18.75">
      <c r="A276" s="27"/>
      <c r="B276" s="2"/>
      <c r="C276" s="2"/>
      <c r="D276" s="2"/>
      <c r="E276" s="2"/>
      <c r="F276" s="2"/>
      <c r="G276" s="2"/>
      <c r="H276" s="2"/>
      <c r="I276" s="2"/>
    </row>
    <row r="277" spans="1:9" ht="18.75">
      <c r="A277" s="27"/>
      <c r="B277" s="2"/>
      <c r="C277" s="2"/>
      <c r="D277" s="2"/>
      <c r="E277" s="2"/>
      <c r="F277" s="2"/>
      <c r="G277" s="2"/>
      <c r="H277" s="2"/>
      <c r="I277" s="2"/>
    </row>
    <row r="278" spans="1:9" ht="18.75">
      <c r="A278" s="27"/>
      <c r="B278" s="2"/>
      <c r="C278" s="2"/>
      <c r="D278" s="2"/>
      <c r="E278" s="2"/>
      <c r="F278" s="2"/>
      <c r="G278" s="2"/>
      <c r="H278" s="2"/>
      <c r="I278" s="2"/>
    </row>
    <row r="279" spans="1:9" ht="18.75">
      <c r="A279" s="27"/>
      <c r="B279" s="2"/>
      <c r="C279" s="2"/>
      <c r="D279" s="2"/>
      <c r="E279" s="2"/>
      <c r="F279" s="2"/>
      <c r="G279" s="2"/>
      <c r="H279" s="2"/>
      <c r="I279" s="2"/>
    </row>
    <row r="280" spans="1:9" ht="18.75">
      <c r="A280" s="27"/>
      <c r="B280" s="2"/>
      <c r="C280" s="2"/>
      <c r="D280" s="2"/>
      <c r="E280" s="2"/>
      <c r="F280" s="2"/>
      <c r="G280" s="2"/>
      <c r="H280" s="2"/>
      <c r="I280" s="2"/>
    </row>
    <row r="281" spans="1:9" ht="18.75">
      <c r="A281" s="27"/>
      <c r="B281" s="2"/>
      <c r="C281" s="2"/>
      <c r="D281" s="2"/>
      <c r="E281" s="2"/>
      <c r="F281" s="2"/>
      <c r="G281" s="2"/>
      <c r="H281" s="2"/>
      <c r="I281" s="2"/>
    </row>
    <row r="282" spans="1:9" ht="18.75">
      <c r="A282" s="27"/>
      <c r="B282" s="2"/>
      <c r="C282" s="2"/>
      <c r="D282" s="2"/>
      <c r="E282" s="2"/>
      <c r="F282" s="2"/>
      <c r="G282" s="2"/>
      <c r="H282" s="2"/>
      <c r="I282" s="2"/>
    </row>
    <row r="283" spans="1:9" ht="18.75">
      <c r="A283" s="27"/>
      <c r="B283" s="2"/>
      <c r="C283" s="2"/>
      <c r="D283" s="2"/>
      <c r="E283" s="2"/>
      <c r="F283" s="2"/>
      <c r="G283" s="2"/>
      <c r="H283" s="2"/>
      <c r="I283" s="2"/>
    </row>
    <row r="284" spans="1:9" ht="18.75">
      <c r="A284" s="27"/>
      <c r="B284" s="2"/>
      <c r="C284" s="2"/>
      <c r="D284" s="2"/>
      <c r="E284" s="2"/>
      <c r="F284" s="2"/>
      <c r="G284" s="2"/>
      <c r="H284" s="2"/>
      <c r="I284" s="2"/>
    </row>
    <row r="285" spans="1:9" ht="18.75">
      <c r="A285" s="27"/>
      <c r="B285" s="2"/>
      <c r="C285" s="2"/>
      <c r="D285" s="2"/>
      <c r="E285" s="2"/>
      <c r="F285" s="2"/>
      <c r="G285" s="2"/>
      <c r="H285" s="2"/>
      <c r="I285" s="2"/>
    </row>
    <row r="286" spans="1:9" ht="18.75">
      <c r="A286" s="27"/>
      <c r="B286" s="2"/>
      <c r="C286" s="2"/>
      <c r="D286" s="2"/>
      <c r="E286" s="2"/>
      <c r="F286" s="2"/>
      <c r="G286" s="2"/>
      <c r="H286" s="2"/>
      <c r="I286" s="2"/>
    </row>
    <row r="287" spans="1:9" ht="18.75">
      <c r="A287" s="27"/>
      <c r="B287" s="2"/>
      <c r="C287" s="2"/>
      <c r="D287" s="2"/>
      <c r="E287" s="2"/>
      <c r="F287" s="2"/>
      <c r="G287" s="2"/>
      <c r="H287" s="2"/>
      <c r="I287" s="2"/>
    </row>
    <row r="288" spans="1:9" ht="18.75">
      <c r="A288" s="27"/>
      <c r="B288" s="2"/>
      <c r="C288" s="2"/>
      <c r="D288" s="2"/>
      <c r="E288" s="2"/>
      <c r="F288" s="2"/>
      <c r="G288" s="2"/>
      <c r="H288" s="2"/>
      <c r="I288" s="2"/>
    </row>
    <row r="289" spans="1:9" ht="18.75">
      <c r="A289" s="27"/>
      <c r="B289" s="2"/>
      <c r="C289" s="2"/>
      <c r="D289" s="2"/>
      <c r="E289" s="2"/>
      <c r="F289" s="2"/>
      <c r="G289" s="2"/>
      <c r="H289" s="2"/>
      <c r="I289" s="2"/>
    </row>
    <row r="290" spans="1:9" ht="18.75">
      <c r="A290" s="27"/>
      <c r="B290" s="2"/>
      <c r="C290" s="2"/>
      <c r="D290" s="2"/>
      <c r="E290" s="2"/>
      <c r="F290" s="2"/>
      <c r="G290" s="2"/>
      <c r="H290" s="2"/>
      <c r="I290" s="2"/>
    </row>
    <row r="291" spans="1:9" ht="18.75">
      <c r="A291" s="27"/>
      <c r="B291" s="2"/>
      <c r="C291" s="2"/>
      <c r="D291" s="2"/>
      <c r="E291" s="2"/>
      <c r="F291" s="2"/>
      <c r="G291" s="2"/>
      <c r="H291" s="2"/>
      <c r="I291" s="2"/>
    </row>
    <row r="292" spans="1:9" ht="18.75">
      <c r="A292" s="27"/>
      <c r="B292" s="2"/>
      <c r="C292" s="2"/>
      <c r="D292" s="2"/>
      <c r="E292" s="2"/>
      <c r="F292" s="2"/>
      <c r="G292" s="2"/>
      <c r="H292" s="2"/>
      <c r="I292" s="2"/>
    </row>
    <row r="293" spans="1:9" ht="18.75">
      <c r="A293" s="27"/>
      <c r="B293" s="2"/>
      <c r="C293" s="2"/>
      <c r="D293" s="2"/>
      <c r="E293" s="2"/>
      <c r="F293" s="2"/>
      <c r="G293" s="2"/>
      <c r="H293" s="2"/>
      <c r="I293" s="2"/>
    </row>
    <row r="294" spans="1:9" ht="18.75">
      <c r="A294" s="27"/>
      <c r="B294" s="2"/>
      <c r="C294" s="2"/>
      <c r="D294" s="2"/>
      <c r="E294" s="2"/>
      <c r="F294" s="2"/>
      <c r="G294" s="2"/>
      <c r="H294" s="2"/>
      <c r="I294" s="2"/>
    </row>
    <row r="295" spans="1:9" ht="18.75">
      <c r="A295" s="27"/>
      <c r="B295" s="2"/>
      <c r="C295" s="2"/>
      <c r="D295" s="2"/>
      <c r="E295" s="2"/>
      <c r="F295" s="2"/>
      <c r="G295" s="2"/>
      <c r="H295" s="2"/>
      <c r="I295" s="2"/>
    </row>
    <row r="296" spans="1:9" ht="18.75">
      <c r="A296" s="27"/>
      <c r="B296" s="2"/>
      <c r="C296" s="2"/>
      <c r="D296" s="2"/>
      <c r="E296" s="2"/>
      <c r="F296" s="2"/>
      <c r="G296" s="2"/>
      <c r="H296" s="2"/>
      <c r="I296" s="2"/>
    </row>
    <row r="297" spans="1:9" ht="18.75">
      <c r="A297" s="27"/>
      <c r="B297" s="2"/>
      <c r="C297" s="2"/>
      <c r="D297" s="2"/>
      <c r="E297" s="2"/>
      <c r="F297" s="2"/>
      <c r="G297" s="2"/>
      <c r="H297" s="2"/>
      <c r="I297" s="2"/>
    </row>
    <row r="298" spans="1:9" ht="18.75">
      <c r="A298" s="27"/>
      <c r="B298" s="2"/>
      <c r="C298" s="2"/>
      <c r="D298" s="2"/>
      <c r="E298" s="2"/>
      <c r="F298" s="2"/>
      <c r="G298" s="2"/>
      <c r="H298" s="2"/>
      <c r="I298" s="2"/>
    </row>
    <row r="299" spans="1:9" ht="18.75">
      <c r="A299" s="27"/>
      <c r="B299" s="2"/>
      <c r="C299" s="2"/>
      <c r="D299" s="2"/>
      <c r="E299" s="2"/>
      <c r="F299" s="2"/>
      <c r="G299" s="2"/>
      <c r="H299" s="2"/>
      <c r="I299" s="2"/>
    </row>
    <row r="300" spans="1:9" ht="18.75">
      <c r="A300" s="27"/>
      <c r="B300" s="2"/>
      <c r="C300" s="2"/>
      <c r="D300" s="2"/>
      <c r="E300" s="2"/>
      <c r="F300" s="2"/>
      <c r="G300" s="2"/>
      <c r="H300" s="2"/>
      <c r="I300" s="2"/>
    </row>
    <row r="301" spans="1:9" ht="18.75">
      <c r="A301" s="27"/>
      <c r="B301" s="2"/>
      <c r="C301" s="2"/>
      <c r="D301" s="2"/>
      <c r="E301" s="2"/>
      <c r="F301" s="2"/>
      <c r="G301" s="2"/>
      <c r="H301" s="2"/>
      <c r="I301" s="2"/>
    </row>
    <row r="302" spans="1:9" ht="18.75">
      <c r="A302" s="27"/>
      <c r="B302" s="2"/>
      <c r="C302" s="2"/>
      <c r="D302" s="2"/>
      <c r="E302" s="2"/>
      <c r="F302" s="2"/>
      <c r="G302" s="2"/>
      <c r="H302" s="2"/>
      <c r="I302" s="2"/>
    </row>
    <row r="303" spans="1:9" ht="18.75">
      <c r="A303" s="27"/>
      <c r="B303" s="2"/>
      <c r="C303" s="2"/>
      <c r="D303" s="2"/>
      <c r="E303" s="2"/>
      <c r="F303" s="2"/>
      <c r="G303" s="2"/>
      <c r="H303" s="2"/>
      <c r="I303" s="2"/>
    </row>
    <row r="304" spans="1:9" ht="18.75">
      <c r="A304" s="27"/>
      <c r="B304" s="2"/>
      <c r="C304" s="2"/>
      <c r="D304" s="2"/>
      <c r="E304" s="2"/>
      <c r="F304" s="2"/>
      <c r="G304" s="2"/>
      <c r="H304" s="2"/>
      <c r="I304" s="2"/>
    </row>
    <row r="305" spans="1:9" ht="18.75">
      <c r="A305" s="27"/>
      <c r="B305" s="2"/>
      <c r="C305" s="2"/>
      <c r="D305" s="2"/>
      <c r="E305" s="2"/>
      <c r="F305" s="2"/>
      <c r="G305" s="2"/>
      <c r="H305" s="2"/>
      <c r="I305" s="2"/>
    </row>
    <row r="306" spans="1:9" ht="18.75">
      <c r="A306" s="27"/>
      <c r="B306" s="2"/>
      <c r="C306" s="2"/>
      <c r="D306" s="2"/>
      <c r="E306" s="2"/>
      <c r="F306" s="2"/>
      <c r="G306" s="2"/>
      <c r="H306" s="2"/>
      <c r="I306" s="2"/>
    </row>
    <row r="307" spans="1:9" ht="18.75">
      <c r="A307" s="27"/>
      <c r="B307" s="2"/>
      <c r="C307" s="2"/>
      <c r="D307" s="2"/>
      <c r="E307" s="2"/>
      <c r="F307" s="2"/>
      <c r="G307" s="2"/>
      <c r="H307" s="2"/>
      <c r="I307" s="2"/>
    </row>
    <row r="308" spans="1:9" ht="18.75">
      <c r="A308" s="27"/>
      <c r="B308" s="2"/>
      <c r="C308" s="2"/>
      <c r="D308" s="2"/>
      <c r="E308" s="2"/>
      <c r="F308" s="2"/>
      <c r="G308" s="2"/>
      <c r="H308" s="2"/>
      <c r="I308" s="2"/>
    </row>
    <row r="309" spans="1:9" ht="18.75">
      <c r="A309" s="27"/>
      <c r="B309" s="2"/>
      <c r="C309" s="2"/>
      <c r="D309" s="2"/>
      <c r="E309" s="2"/>
      <c r="F309" s="2"/>
      <c r="G309" s="2"/>
      <c r="H309" s="2"/>
      <c r="I309" s="2"/>
    </row>
    <row r="310" spans="1:9" ht="18.75">
      <c r="A310" s="27"/>
      <c r="B310" s="2"/>
      <c r="C310" s="2"/>
      <c r="D310" s="2"/>
      <c r="E310" s="2"/>
      <c r="F310" s="2"/>
      <c r="G310" s="2"/>
      <c r="H310" s="2"/>
      <c r="I310" s="2"/>
    </row>
    <row r="311" spans="1:9" ht="18.75">
      <c r="A311" s="27"/>
      <c r="B311" s="2"/>
      <c r="C311" s="2"/>
      <c r="D311" s="2"/>
      <c r="E311" s="2"/>
      <c r="F311" s="2"/>
      <c r="G311" s="2"/>
      <c r="H311" s="2"/>
      <c r="I311" s="2"/>
    </row>
    <row r="312" spans="1:9" ht="18.75">
      <c r="A312" s="27"/>
      <c r="B312" s="2"/>
      <c r="C312" s="2"/>
      <c r="D312" s="2"/>
      <c r="E312" s="2"/>
      <c r="F312" s="2"/>
      <c r="G312" s="2"/>
      <c r="H312" s="2"/>
      <c r="I312" s="2"/>
    </row>
    <row r="313" spans="1:9" ht="18.75">
      <c r="A313" s="27"/>
      <c r="B313" s="2"/>
      <c r="C313" s="2"/>
      <c r="D313" s="2"/>
      <c r="E313" s="2"/>
      <c r="F313" s="2"/>
      <c r="G313" s="2"/>
      <c r="H313" s="2"/>
      <c r="I313" s="2"/>
    </row>
    <row r="314" spans="1:9" ht="18.75">
      <c r="A314" s="27"/>
      <c r="B314" s="2"/>
      <c r="C314" s="2"/>
      <c r="D314" s="2"/>
      <c r="E314" s="2"/>
      <c r="F314" s="2"/>
      <c r="G314" s="2"/>
      <c r="H314" s="2"/>
      <c r="I314" s="2"/>
    </row>
    <row r="315" spans="1:9" ht="18.75">
      <c r="A315" s="27"/>
      <c r="B315" s="2"/>
      <c r="C315" s="2"/>
      <c r="D315" s="2"/>
      <c r="E315" s="2"/>
      <c r="F315" s="2"/>
      <c r="G315" s="2"/>
      <c r="H315" s="2"/>
      <c r="I315" s="2"/>
    </row>
    <row r="316" spans="1:9" ht="18.75">
      <c r="A316" s="27"/>
      <c r="B316" s="2"/>
      <c r="C316" s="2"/>
      <c r="D316" s="2"/>
      <c r="E316" s="2"/>
      <c r="F316" s="2"/>
      <c r="G316" s="2"/>
      <c r="H316" s="2"/>
      <c r="I316" s="2"/>
    </row>
    <row r="317" spans="1:9" ht="18.75">
      <c r="A317" s="27"/>
      <c r="B317" s="2"/>
      <c r="C317" s="2"/>
      <c r="D317" s="2"/>
      <c r="E317" s="2"/>
      <c r="F317" s="2"/>
      <c r="G317" s="2"/>
      <c r="H317" s="2"/>
      <c r="I317" s="2"/>
    </row>
    <row r="318" spans="1:9" ht="18.75">
      <c r="A318" s="27"/>
      <c r="B318" s="2"/>
      <c r="C318" s="2"/>
      <c r="D318" s="2"/>
      <c r="E318" s="2"/>
      <c r="F318" s="2"/>
      <c r="G318" s="2"/>
      <c r="H318" s="2"/>
      <c r="I318" s="2"/>
    </row>
    <row r="319" spans="1:9" ht="18.75">
      <c r="A319" s="27"/>
      <c r="B319" s="2"/>
      <c r="C319" s="2"/>
      <c r="D319" s="2"/>
      <c r="E319" s="2"/>
      <c r="F319" s="2"/>
      <c r="G319" s="2"/>
      <c r="H319" s="2"/>
      <c r="I319" s="2"/>
    </row>
    <row r="320" spans="1:9" ht="18.75">
      <c r="A320" s="27"/>
      <c r="B320" s="2"/>
      <c r="C320" s="2"/>
      <c r="D320" s="2"/>
      <c r="E320" s="2"/>
      <c r="F320" s="2"/>
      <c r="G320" s="2"/>
      <c r="H320" s="2"/>
      <c r="I320" s="2"/>
    </row>
    <row r="321" spans="1:9" ht="18.75">
      <c r="A321" s="27"/>
      <c r="B321" s="2"/>
      <c r="C321" s="2"/>
      <c r="D321" s="2"/>
      <c r="E321" s="2"/>
      <c r="F321" s="2"/>
      <c r="G321" s="2"/>
      <c r="H321" s="2"/>
      <c r="I321" s="2"/>
    </row>
    <row r="322" spans="1:9" ht="18.75">
      <c r="A322" s="27"/>
      <c r="B322" s="2"/>
      <c r="C322" s="2"/>
      <c r="D322" s="2"/>
      <c r="E322" s="2"/>
      <c r="F322" s="2"/>
      <c r="G322" s="2"/>
      <c r="H322" s="2"/>
      <c r="I322" s="2"/>
    </row>
    <row r="323" spans="1:9" ht="18.75">
      <c r="A323" s="27"/>
      <c r="B323" s="2"/>
      <c r="C323" s="2"/>
      <c r="D323" s="2"/>
      <c r="E323" s="2"/>
      <c r="F323" s="2"/>
      <c r="G323" s="2"/>
      <c r="H323" s="2"/>
      <c r="I323" s="2"/>
    </row>
    <row r="324" spans="1:9" ht="18.75">
      <c r="A324" s="27"/>
      <c r="B324" s="2"/>
      <c r="C324" s="2"/>
      <c r="D324" s="2"/>
      <c r="E324" s="2"/>
      <c r="F324" s="2"/>
      <c r="G324" s="2"/>
      <c r="H324" s="2"/>
      <c r="I324" s="2"/>
    </row>
    <row r="325" spans="1:9" ht="18.75">
      <c r="A325" s="27"/>
      <c r="B325" s="2"/>
      <c r="C325" s="2"/>
      <c r="D325" s="2"/>
      <c r="E325" s="2"/>
      <c r="F325" s="2"/>
      <c r="G325" s="2"/>
      <c r="H325" s="2"/>
      <c r="I325" s="2"/>
    </row>
    <row r="326" spans="1:9" ht="18.75">
      <c r="A326" s="27"/>
      <c r="B326" s="2"/>
      <c r="C326" s="2"/>
      <c r="D326" s="2"/>
      <c r="E326" s="2"/>
      <c r="F326" s="2"/>
      <c r="G326" s="2"/>
      <c r="H326" s="2"/>
      <c r="I326" s="2"/>
    </row>
  </sheetData>
  <sheetProtection algorithmName="SHA-512" hashValue="+vJdrWGNT4xxfNbwfzL/DkAVknCCpOzVPt9pmzMS4N/x6B95ZOO5hLajaMnXXUjAGm1068McLvV5YiYep/OeSA==" saltValue="FGs/SlLWiaGOJa/ntkYUVw==" spinCount="100000" sheet="1" objects="1" scenarios="1"/>
  <protectedRanges>
    <protectedRange sqref="A2 E6 C10:F10 C12:F20 C23:F34 C35:F44 C46:F52 C54:F57 C59:F64 C66:F69 C71:F72 C74:F75 C77:F80 C82:F83 C86:F86 C88:F95 A100:N100 I10:N96" name="Діапазон1"/>
  </protectedRanges>
  <mergeCells count="100">
    <mergeCell ref="A2:N2"/>
    <mergeCell ref="A1:N1"/>
    <mergeCell ref="I82:N82"/>
    <mergeCell ref="I83:N83"/>
    <mergeCell ref="I84:N84"/>
    <mergeCell ref="I54:N54"/>
    <mergeCell ref="I56:N56"/>
    <mergeCell ref="I57:N57"/>
    <mergeCell ref="I52:N52"/>
    <mergeCell ref="I53:N53"/>
    <mergeCell ref="I34:N34"/>
    <mergeCell ref="I35:N35"/>
    <mergeCell ref="I36:N36"/>
    <mergeCell ref="I30:N30"/>
    <mergeCell ref="I31:N31"/>
    <mergeCell ref="I32:N32"/>
    <mergeCell ref="I85:N85"/>
    <mergeCell ref="I80:N80"/>
    <mergeCell ref="I86:N86"/>
    <mergeCell ref="I81:N81"/>
    <mergeCell ref="I60:N60"/>
    <mergeCell ref="I61:N61"/>
    <mergeCell ref="I72:N72"/>
    <mergeCell ref="I73:N73"/>
    <mergeCell ref="I74:N74"/>
    <mergeCell ref="I75:N75"/>
    <mergeCell ref="I71:N71"/>
    <mergeCell ref="I70:N70"/>
    <mergeCell ref="I79:N79"/>
    <mergeCell ref="I69:N69"/>
    <mergeCell ref="I76:N76"/>
    <mergeCell ref="I77:N77"/>
    <mergeCell ref="I27:N27"/>
    <mergeCell ref="I18:N18"/>
    <mergeCell ref="A9:N9"/>
    <mergeCell ref="I10:N10"/>
    <mergeCell ref="I8:N8"/>
    <mergeCell ref="I21:N21"/>
    <mergeCell ref="I94:N94"/>
    <mergeCell ref="I96:N96"/>
    <mergeCell ref="I95:N95"/>
    <mergeCell ref="I88:N88"/>
    <mergeCell ref="I89:N89"/>
    <mergeCell ref="I90:N90"/>
    <mergeCell ref="I91:N91"/>
    <mergeCell ref="I93:N93"/>
    <mergeCell ref="I92:N92"/>
    <mergeCell ref="I87:N87"/>
    <mergeCell ref="C101:D101"/>
    <mergeCell ref="C100:D100"/>
    <mergeCell ref="F101:H101"/>
    <mergeCell ref="I13:N13"/>
    <mergeCell ref="I14:N14"/>
    <mergeCell ref="I15:N15"/>
    <mergeCell ref="I16:N16"/>
    <mergeCell ref="I26:N26"/>
    <mergeCell ref="I17:N17"/>
    <mergeCell ref="I19:N19"/>
    <mergeCell ref="I29:N29"/>
    <mergeCell ref="I22:N22"/>
    <mergeCell ref="I23:N23"/>
    <mergeCell ref="I24:N24"/>
    <mergeCell ref="I25:N25"/>
    <mergeCell ref="I42:N42"/>
    <mergeCell ref="I68:N68"/>
    <mergeCell ref="I43:N43"/>
    <mergeCell ref="I44:N44"/>
    <mergeCell ref="I51:N51"/>
    <mergeCell ref="I50:N50"/>
    <mergeCell ref="I67:N67"/>
    <mergeCell ref="I45:N45"/>
    <mergeCell ref="I46:N46"/>
    <mergeCell ref="I47:N47"/>
    <mergeCell ref="I48:N48"/>
    <mergeCell ref="I65:N65"/>
    <mergeCell ref="I66:N66"/>
    <mergeCell ref="I40:N40"/>
    <mergeCell ref="I41:N41"/>
    <mergeCell ref="I33:N33"/>
    <mergeCell ref="A5:I5"/>
    <mergeCell ref="A6:A7"/>
    <mergeCell ref="B6:B7"/>
    <mergeCell ref="C6:D6"/>
    <mergeCell ref="E6:N6"/>
    <mergeCell ref="I37:N37"/>
    <mergeCell ref="I38:N38"/>
    <mergeCell ref="I39:N39"/>
    <mergeCell ref="I7:N7"/>
    <mergeCell ref="I11:N11"/>
    <mergeCell ref="I12:N12"/>
    <mergeCell ref="I20:N20"/>
    <mergeCell ref="I28:N28"/>
    <mergeCell ref="I78:N78"/>
    <mergeCell ref="I62:N62"/>
    <mergeCell ref="I63:N63"/>
    <mergeCell ref="I64:N64"/>
    <mergeCell ref="I49:N49"/>
    <mergeCell ref="I55:N55"/>
    <mergeCell ref="I58:N58"/>
    <mergeCell ref="I59:N59"/>
  </mergeCells>
  <pageMargins left="1.1811023622047245" right="0.3937007874015748" top="0.7874015748031497" bottom="0.7874015748031497" header="0.1968503937007874" footer="0.11811023622047245"/>
  <pageSetup orientation="landscape" paperSize="9" scale="43" r:id="rId1"/>
  <headerFooter alignWithMargins="0">
    <oddHeader xml:space="preserve">&amp;R&amp;"Times New Roman,звичайний"&amp;14Продовження Додатка  3
Таблиця I </oddHeader>
  </headerFooter>
  <rowBreaks count="2" manualBreakCount="2">
    <brk id="28" max="13" man="1"/>
    <brk id="8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3"/>
  </sheetPr>
  <dimension ref="A1:J200"/>
  <sheetViews>
    <sheetView zoomScale="73" zoomScaleNormal="73" zoomScaleSheetLayoutView="75" workbookViewId="0" topLeftCell="A31">
      <selection pane="topLeft" activeCell="F43" sqref="F43"/>
    </sheetView>
  </sheetViews>
  <sheetFormatPr defaultRowHeight="18.75"/>
  <cols>
    <col min="1" max="1" width="100.57142857142857" style="21" customWidth="1"/>
    <col min="2" max="2" width="15.285714285714286" style="24" customWidth="1"/>
    <col min="3" max="8" width="17.142857142857142" style="24" customWidth="1"/>
    <col min="9" max="9" width="10" style="21" customWidth="1"/>
    <col min="10" max="10" width="9.571428571428571" style="21" customWidth="1"/>
    <col min="11" max="16384" width="9.142857142857142" style="21"/>
  </cols>
  <sheetData>
    <row r="1" spans="1:8" ht="18.75">
      <c r="A1" s="249" t="s">
        <v>243</v>
      </c>
      <c r="B1" s="249"/>
      <c r="C1" s="249"/>
      <c r="D1" s="249"/>
      <c r="E1" s="249"/>
      <c r="F1" s="249"/>
      <c r="G1" s="249"/>
      <c r="H1" s="249"/>
    </row>
    <row r="2" spans="1:8" ht="18.75">
      <c r="A2" s="249"/>
      <c r="B2" s="249"/>
      <c r="C2" s="249"/>
      <c r="D2" s="249"/>
      <c r="E2" s="249"/>
      <c r="F2" s="249"/>
      <c r="G2" s="249"/>
      <c r="H2" s="249"/>
    </row>
    <row r="3" spans="1:8" ht="66.75" customHeight="1">
      <c r="A3" s="253" t="s">
        <v>25</v>
      </c>
      <c r="B3" s="254" t="s">
        <v>26</v>
      </c>
      <c r="C3" s="217" t="s">
        <v>156</v>
      </c>
      <c r="D3" s="217"/>
      <c r="E3" s="253" t="s">
        <v>28</v>
      </c>
      <c r="F3" s="253"/>
      <c r="G3" s="253"/>
      <c r="H3" s="253"/>
    </row>
    <row r="4" spans="1:8" ht="39" customHeight="1">
      <c r="A4" s="253"/>
      <c r="B4" s="254"/>
      <c r="C4" s="168" t="s">
        <v>29</v>
      </c>
      <c r="D4" s="168" t="s">
        <v>30</v>
      </c>
      <c r="E4" s="168" t="s">
        <v>31</v>
      </c>
      <c r="F4" s="168" t="s">
        <v>32</v>
      </c>
      <c r="G4" s="182" t="s">
        <v>33</v>
      </c>
      <c r="H4" s="182" t="s">
        <v>160</v>
      </c>
    </row>
    <row r="5" spans="1:8" ht="18.75">
      <c r="A5" s="177">
        <v>1</v>
      </c>
      <c r="B5" s="178">
        <v>2</v>
      </c>
      <c r="C5" s="177">
        <v>3</v>
      </c>
      <c r="D5" s="178">
        <v>4</v>
      </c>
      <c r="E5" s="177">
        <v>5</v>
      </c>
      <c r="F5" s="178">
        <v>6</v>
      </c>
      <c r="G5" s="177">
        <v>7</v>
      </c>
      <c r="H5" s="178">
        <v>8</v>
      </c>
    </row>
    <row r="6" spans="1:8" ht="22.5" customHeight="1">
      <c r="A6" s="250" t="s">
        <v>244</v>
      </c>
      <c r="B6" s="251"/>
      <c r="C6" s="251"/>
      <c r="D6" s="251"/>
      <c r="E6" s="251"/>
      <c r="F6" s="251"/>
      <c r="G6" s="251"/>
      <c r="H6" s="252"/>
    </row>
    <row r="7" spans="1:8" ht="22.5" customHeight="1">
      <c r="A7" s="36" t="s">
        <v>40</v>
      </c>
      <c r="B7" s="85">
        <v>1200</v>
      </c>
      <c r="C7" s="86" t="e">
        <f>'І. Інф. до звіт.'!C81</f>
        <v>#VALUE!</v>
      </c>
      <c r="D7" s="86" t="e">
        <f>'І. Інф. до звіт.'!D81</f>
        <v>#VALUE!</v>
      </c>
      <c r="E7" s="86" t="e">
        <f>'І. Інф. до звіт.'!E81</f>
        <v>#VALUE!</v>
      </c>
      <c r="F7" s="86" t="e">
        <f>'І. Інф. до звіт.'!F81</f>
        <v>#VALUE!</v>
      </c>
      <c r="G7" s="83" t="e">
        <f>F7-E7</f>
        <v>#VALUE!</v>
      </c>
      <c r="H7" s="84" t="e">
        <f>(F7/E7)*100</f>
        <v>#VALUE!</v>
      </c>
    </row>
    <row r="8" spans="1:8" ht="33.75" customHeight="1">
      <c r="A8" s="36" t="s">
        <v>245</v>
      </c>
      <c r="B8" s="171">
        <v>2000</v>
      </c>
      <c r="C8" s="47"/>
      <c r="D8" s="47"/>
      <c r="E8" s="47"/>
      <c r="F8" s="47"/>
      <c r="G8" s="83">
        <f>F8-E8</f>
        <v>0</v>
      </c>
      <c r="H8" s="84" t="e">
        <f>(F8/E8)*100</f>
        <v>#DIV/0!</v>
      </c>
    </row>
    <row r="9" spans="1:8" ht="27" customHeight="1">
      <c r="A9" s="22" t="s">
        <v>246</v>
      </c>
      <c r="B9" s="31">
        <v>2005</v>
      </c>
      <c r="C9" s="44" t="s">
        <v>164</v>
      </c>
      <c r="D9" s="44" t="s">
        <v>164</v>
      </c>
      <c r="E9" s="44" t="s">
        <v>164</v>
      </c>
      <c r="F9" s="44" t="s">
        <v>164</v>
      </c>
      <c r="G9" s="69" t="e">
        <f>F9-E9</f>
        <v>#VALUE!</v>
      </c>
      <c r="H9" s="70" t="e">
        <f>(F9/E9)*100</f>
        <v>#VALUE!</v>
      </c>
    </row>
    <row r="10" spans="1:8" ht="34.5" customHeight="1">
      <c r="A10" s="36" t="s">
        <v>247</v>
      </c>
      <c r="B10" s="171">
        <v>2009</v>
      </c>
      <c r="C10" s="179">
        <f>SUM(C8:C9)</f>
        <v>0</v>
      </c>
      <c r="D10" s="179">
        <f>SUM(D8:D9)</f>
        <v>0</v>
      </c>
      <c r="E10" s="179">
        <f>SUM(E8:E9)</f>
        <v>0</v>
      </c>
      <c r="F10" s="179">
        <f>SUM(F8:F9)</f>
        <v>0</v>
      </c>
      <c r="G10" s="83">
        <f>F10-E10</f>
        <v>0</v>
      </c>
      <c r="H10" s="84" t="e">
        <f>(F10/E10)*100</f>
        <v>#DIV/0!</v>
      </c>
    </row>
    <row r="11" spans="1:8" ht="22.5" customHeight="1">
      <c r="A11" s="22" t="s">
        <v>248</v>
      </c>
      <c r="B11" s="31">
        <v>2010</v>
      </c>
      <c r="C11" s="61" t="e">
        <f>SUM(C12:C13)</f>
        <v>#VALUE!</v>
      </c>
      <c r="D11" s="61" t="e">
        <f>SUM(D12:D13)</f>
        <v>#VALUE!</v>
      </c>
      <c r="E11" s="61" t="e">
        <f>SUM(E12:E13)</f>
        <v>#VALUE!</v>
      </c>
      <c r="F11" s="61" t="e">
        <f>SUM(F12:F13)</f>
        <v>#VALUE!</v>
      </c>
      <c r="G11" s="69" t="e">
        <f>F11-E11</f>
        <v>#VALUE!</v>
      </c>
      <c r="H11" s="70" t="e">
        <f>(F11/E11)*100</f>
        <v>#VALUE!</v>
      </c>
    </row>
    <row r="12" spans="1:10" ht="22.5" customHeight="1">
      <c r="A12" s="183" t="s">
        <v>407</v>
      </c>
      <c r="B12" s="31">
        <v>2011</v>
      </c>
      <c r="C12" s="188" t="e">
        <f>C7/2</f>
        <v>#VALUE!</v>
      </c>
      <c r="D12" s="188" t="e">
        <f>D7/2</f>
        <v>#VALUE!</v>
      </c>
      <c r="E12" s="188" t="e">
        <f>E7/2</f>
        <v>#VALUE!</v>
      </c>
      <c r="F12" s="188" t="e">
        <f>F7/2</f>
        <v>#VALUE!</v>
      </c>
      <c r="G12" s="69" t="e">
        <f t="shared" si="0" ref="G12:G21">F12-E12</f>
        <v>#VALUE!</v>
      </c>
      <c r="H12" s="70" t="e">
        <f t="shared" si="1" ref="H12:H21">(F12/E12)*100</f>
        <v>#VALUE!</v>
      </c>
      <c r="J12" s="189"/>
    </row>
    <row r="13" spans="1:8" ht="41.25" customHeight="1">
      <c r="A13" s="183" t="s">
        <v>249</v>
      </c>
      <c r="B13" s="31">
        <v>2012</v>
      </c>
      <c r="C13" s="44" t="s">
        <v>164</v>
      </c>
      <c r="D13" s="44" t="s">
        <v>164</v>
      </c>
      <c r="E13" s="44" t="s">
        <v>164</v>
      </c>
      <c r="F13" s="44" t="s">
        <v>164</v>
      </c>
      <c r="G13" s="69" t="e">
        <f t="shared" si="0"/>
        <v>#VALUE!</v>
      </c>
      <c r="H13" s="70" t="e">
        <f t="shared" si="1"/>
        <v>#VALUE!</v>
      </c>
    </row>
    <row r="14" spans="1:8" ht="20.25" customHeight="1">
      <c r="A14" s="183" t="s">
        <v>250</v>
      </c>
      <c r="B14" s="31" t="s">
        <v>251</v>
      </c>
      <c r="C14" s="44" t="s">
        <v>164</v>
      </c>
      <c r="D14" s="44" t="s">
        <v>164</v>
      </c>
      <c r="E14" s="44" t="s">
        <v>164</v>
      </c>
      <c r="F14" s="44" t="s">
        <v>164</v>
      </c>
      <c r="G14" s="69" t="e">
        <f t="shared" si="0"/>
        <v>#VALUE!</v>
      </c>
      <c r="H14" s="70" t="e">
        <f t="shared" si="1"/>
        <v>#VALUE!</v>
      </c>
    </row>
    <row r="15" spans="1:8" ht="20.25" customHeight="1">
      <c r="A15" s="183" t="s">
        <v>252</v>
      </c>
      <c r="B15" s="31">
        <v>2020</v>
      </c>
      <c r="C15" s="44"/>
      <c r="D15" s="44"/>
      <c r="E15" s="44"/>
      <c r="F15" s="44"/>
      <c r="G15" s="69">
        <f t="shared" si="0"/>
        <v>0</v>
      </c>
      <c r="H15" s="70" t="e">
        <f t="shared" si="1"/>
        <v>#DIV/0!</v>
      </c>
    </row>
    <row r="16" spans="1:8" s="23" customFormat="1" ht="19.5" customHeight="1">
      <c r="A16" s="22" t="s">
        <v>253</v>
      </c>
      <c r="B16" s="31">
        <v>2030</v>
      </c>
      <c r="C16" s="44" t="s">
        <v>164</v>
      </c>
      <c r="D16" s="44" t="s">
        <v>164</v>
      </c>
      <c r="E16" s="44" t="s">
        <v>164</v>
      </c>
      <c r="F16" s="44" t="s">
        <v>164</v>
      </c>
      <c r="G16" s="69" t="e">
        <f t="shared" si="0"/>
        <v>#VALUE!</v>
      </c>
      <c r="H16" s="70" t="e">
        <f t="shared" si="1"/>
        <v>#VALUE!</v>
      </c>
    </row>
    <row r="17" spans="1:8" ht="20.25" customHeight="1">
      <c r="A17" s="22" t="s">
        <v>254</v>
      </c>
      <c r="B17" s="31">
        <v>2031</v>
      </c>
      <c r="C17" s="44" t="s">
        <v>164</v>
      </c>
      <c r="D17" s="44" t="s">
        <v>164</v>
      </c>
      <c r="E17" s="44" t="s">
        <v>164</v>
      </c>
      <c r="F17" s="44" t="s">
        <v>164</v>
      </c>
      <c r="G17" s="69" t="e">
        <f t="shared" si="0"/>
        <v>#VALUE!</v>
      </c>
      <c r="H17" s="70" t="e">
        <f t="shared" si="1"/>
        <v>#VALUE!</v>
      </c>
    </row>
    <row r="18" spans="1:8" ht="19.5" customHeight="1">
      <c r="A18" s="22" t="s">
        <v>255</v>
      </c>
      <c r="B18" s="31">
        <v>2040</v>
      </c>
      <c r="C18" s="44" t="s">
        <v>164</v>
      </c>
      <c r="D18" s="44" t="s">
        <v>164</v>
      </c>
      <c r="E18" s="44" t="s">
        <v>164</v>
      </c>
      <c r="F18" s="44" t="s">
        <v>164</v>
      </c>
      <c r="G18" s="69" t="e">
        <f t="shared" si="0"/>
        <v>#VALUE!</v>
      </c>
      <c r="H18" s="70" t="e">
        <f t="shared" si="1"/>
        <v>#VALUE!</v>
      </c>
    </row>
    <row r="19" spans="1:8" ht="18.75" customHeight="1">
      <c r="A19" s="22" t="s">
        <v>256</v>
      </c>
      <c r="B19" s="31">
        <v>2050</v>
      </c>
      <c r="C19" s="44" t="s">
        <v>164</v>
      </c>
      <c r="D19" s="44" t="s">
        <v>164</v>
      </c>
      <c r="E19" s="44" t="s">
        <v>164</v>
      </c>
      <c r="F19" s="44" t="s">
        <v>164</v>
      </c>
      <c r="G19" s="69" t="e">
        <f t="shared" si="0"/>
        <v>#VALUE!</v>
      </c>
      <c r="H19" s="70" t="e">
        <f t="shared" si="1"/>
        <v>#VALUE!</v>
      </c>
    </row>
    <row r="20" spans="1:8" ht="19.5" customHeight="1">
      <c r="A20" s="22" t="s">
        <v>408</v>
      </c>
      <c r="B20" s="31">
        <v>2060</v>
      </c>
      <c r="C20" s="44" t="s">
        <v>164</v>
      </c>
      <c r="D20" s="44" t="s">
        <v>164</v>
      </c>
      <c r="E20" s="44" t="s">
        <v>164</v>
      </c>
      <c r="F20" s="44" t="s">
        <v>164</v>
      </c>
      <c r="G20" s="69" t="e">
        <f t="shared" si="0"/>
        <v>#VALUE!</v>
      </c>
      <c r="H20" s="70" t="e">
        <f t="shared" si="1"/>
        <v>#VALUE!</v>
      </c>
    </row>
    <row r="21" spans="1:10" ht="41.25" customHeight="1">
      <c r="A21" s="36" t="s">
        <v>257</v>
      </c>
      <c r="B21" s="171">
        <v>2070</v>
      </c>
      <c r="C21" s="190" t="e">
        <f t="shared" si="2" ref="C21:F21">C10+C11</f>
        <v>#VALUE!</v>
      </c>
      <c r="D21" s="190" t="e">
        <f t="shared" si="2"/>
        <v>#VALUE!</v>
      </c>
      <c r="E21" s="190" t="e">
        <f t="shared" si="2"/>
        <v>#VALUE!</v>
      </c>
      <c r="F21" s="190" t="e">
        <f t="shared" si="2"/>
        <v>#VALUE!</v>
      </c>
      <c r="G21" s="83" t="e">
        <f t="shared" si="0"/>
        <v>#VALUE!</v>
      </c>
      <c r="H21" s="84" t="e">
        <f t="shared" si="1"/>
        <v>#VALUE!</v>
      </c>
      <c r="J21" s="189"/>
    </row>
    <row r="22" spans="1:8" ht="22.5" customHeight="1">
      <c r="A22" s="250" t="s">
        <v>258</v>
      </c>
      <c r="B22" s="251"/>
      <c r="C22" s="251"/>
      <c r="D22" s="251"/>
      <c r="E22" s="251"/>
      <c r="F22" s="251"/>
      <c r="G22" s="251"/>
      <c r="H22" s="252"/>
    </row>
    <row r="23" spans="1:8" s="23" customFormat="1" ht="40.5" customHeight="1">
      <c r="A23" s="36" t="s">
        <v>259</v>
      </c>
      <c r="B23" s="171">
        <v>2110</v>
      </c>
      <c r="C23" s="179">
        <f>SUM(C24:C31)</f>
        <v>0</v>
      </c>
      <c r="D23" s="179">
        <f>SUM(D24:D31)</f>
        <v>0</v>
      </c>
      <c r="E23" s="179">
        <f>SUM(E24:E31)</f>
        <v>0</v>
      </c>
      <c r="F23" s="179">
        <f>SUM(F24:F31)</f>
        <v>0</v>
      </c>
      <c r="G23" s="47">
        <f>F23-E23</f>
        <v>0</v>
      </c>
      <c r="H23" s="62" t="e">
        <f>(F23/E23)*100</f>
        <v>#DIV/0!</v>
      </c>
    </row>
    <row r="24" spans="1:8" ht="19.5" customHeight="1">
      <c r="A24" s="183" t="s">
        <v>42</v>
      </c>
      <c r="B24" s="31">
        <v>2111</v>
      </c>
      <c r="C24" s="44"/>
      <c r="D24" s="44"/>
      <c r="E24" s="44"/>
      <c r="F24" s="44"/>
      <c r="G24" s="44">
        <f t="shared" si="3" ref="G24:G46">F24-E24</f>
        <v>0</v>
      </c>
      <c r="H24" s="60" t="e">
        <f t="shared" si="4" ref="H24:H46">(F24/E24)*100</f>
        <v>#DIV/0!</v>
      </c>
    </row>
    <row r="25" spans="1:8" ht="19.5" customHeight="1">
      <c r="A25" s="183" t="s">
        <v>260</v>
      </c>
      <c r="B25" s="31">
        <v>2112</v>
      </c>
      <c r="C25" s="44"/>
      <c r="D25" s="44"/>
      <c r="E25" s="44"/>
      <c r="F25" s="44"/>
      <c r="G25" s="44">
        <f t="shared" si="3"/>
        <v>0</v>
      </c>
      <c r="H25" s="60" t="e">
        <f t="shared" si="4"/>
        <v>#DIV/0!</v>
      </c>
    </row>
    <row r="26" spans="1:8" s="23" customFormat="1" ht="19.5" customHeight="1">
      <c r="A26" s="22" t="s">
        <v>261</v>
      </c>
      <c r="B26" s="31">
        <v>2113</v>
      </c>
      <c r="C26" s="44" t="s">
        <v>164</v>
      </c>
      <c r="D26" s="44" t="s">
        <v>164</v>
      </c>
      <c r="E26" s="44" t="s">
        <v>164</v>
      </c>
      <c r="F26" s="44" t="s">
        <v>164</v>
      </c>
      <c r="G26" s="44" t="e">
        <f t="shared" si="3"/>
        <v>#VALUE!</v>
      </c>
      <c r="H26" s="60" t="e">
        <f t="shared" si="4"/>
        <v>#VALUE!</v>
      </c>
    </row>
    <row r="27" spans="1:8" ht="19.5" customHeight="1">
      <c r="A27" s="22" t="s">
        <v>262</v>
      </c>
      <c r="B27" s="31">
        <v>2114</v>
      </c>
      <c r="C27" s="44"/>
      <c r="D27" s="44"/>
      <c r="E27" s="44"/>
      <c r="F27" s="44"/>
      <c r="G27" s="44">
        <f t="shared" si="3"/>
        <v>0</v>
      </c>
      <c r="H27" s="60" t="e">
        <f t="shared" si="4"/>
        <v>#DIV/0!</v>
      </c>
    </row>
    <row r="28" spans="1:9" s="25" customFormat="1" ht="20.25" customHeight="1">
      <c r="A28" s="22" t="s">
        <v>263</v>
      </c>
      <c r="B28" s="31">
        <v>2115</v>
      </c>
      <c r="C28" s="44"/>
      <c r="D28" s="44"/>
      <c r="E28" s="44"/>
      <c r="F28" s="44"/>
      <c r="G28" s="44">
        <f t="shared" si="3"/>
        <v>0</v>
      </c>
      <c r="H28" s="60" t="e">
        <f t="shared" si="4"/>
        <v>#DIV/0!</v>
      </c>
      <c r="I28" s="21"/>
    </row>
    <row r="29" spans="1:8" ht="20.25" customHeight="1">
      <c r="A29" s="22" t="s">
        <v>264</v>
      </c>
      <c r="B29" s="31">
        <v>2116</v>
      </c>
      <c r="C29" s="44"/>
      <c r="D29" s="44"/>
      <c r="E29" s="44"/>
      <c r="F29" s="44"/>
      <c r="G29" s="44">
        <f t="shared" si="3"/>
        <v>0</v>
      </c>
      <c r="H29" s="60" t="e">
        <f t="shared" si="4"/>
        <v>#DIV/0!</v>
      </c>
    </row>
    <row r="30" spans="1:8" ht="20.25" customHeight="1">
      <c r="A30" s="22" t="s">
        <v>265</v>
      </c>
      <c r="B30" s="31">
        <v>2117</v>
      </c>
      <c r="C30" s="44"/>
      <c r="D30" s="44"/>
      <c r="E30" s="44"/>
      <c r="F30" s="44"/>
      <c r="G30" s="44">
        <f t="shared" si="3"/>
        <v>0</v>
      </c>
      <c r="H30" s="60" t="e">
        <f t="shared" si="4"/>
        <v>#DIV/0!</v>
      </c>
    </row>
    <row r="31" spans="1:8" ht="20.25" customHeight="1">
      <c r="A31" s="22" t="s">
        <v>266</v>
      </c>
      <c r="B31" s="31">
        <v>2118</v>
      </c>
      <c r="C31" s="44"/>
      <c r="D31" s="44"/>
      <c r="E31" s="44"/>
      <c r="F31" s="44"/>
      <c r="G31" s="44">
        <f t="shared" si="3"/>
        <v>0</v>
      </c>
      <c r="H31" s="60" t="e">
        <f t="shared" si="4"/>
        <v>#DIV/0!</v>
      </c>
    </row>
    <row r="32" spans="1:8" s="23" customFormat="1" ht="39" customHeight="1">
      <c r="A32" s="36" t="s">
        <v>267</v>
      </c>
      <c r="B32" s="28">
        <v>2120</v>
      </c>
      <c r="C32" s="179">
        <f>SUM(C33:C36)</f>
        <v>0</v>
      </c>
      <c r="D32" s="179">
        <f>SUM(D33:D36)</f>
        <v>0</v>
      </c>
      <c r="E32" s="179">
        <f>SUM(E33:E36)</f>
        <v>0</v>
      </c>
      <c r="F32" s="179">
        <f>SUM(F33:F36)</f>
        <v>0</v>
      </c>
      <c r="G32" s="47">
        <f t="shared" si="3"/>
        <v>0</v>
      </c>
      <c r="H32" s="62" t="e">
        <f t="shared" si="4"/>
        <v>#DIV/0!</v>
      </c>
    </row>
    <row r="33" spans="1:8" ht="20.25" customHeight="1">
      <c r="A33" s="22" t="s">
        <v>265</v>
      </c>
      <c r="B33" s="177">
        <v>2121</v>
      </c>
      <c r="C33" s="44"/>
      <c r="D33" s="44"/>
      <c r="E33" s="44"/>
      <c r="F33" s="44"/>
      <c r="G33" s="44">
        <f t="shared" si="3"/>
        <v>0</v>
      </c>
      <c r="H33" s="60" t="e">
        <f t="shared" si="4"/>
        <v>#DIV/0!</v>
      </c>
    </row>
    <row r="34" spans="1:8" ht="20.25" customHeight="1">
      <c r="A34" s="22" t="s">
        <v>268</v>
      </c>
      <c r="B34" s="177">
        <v>2122</v>
      </c>
      <c r="C34" s="44"/>
      <c r="D34" s="44"/>
      <c r="E34" s="44"/>
      <c r="F34" s="44"/>
      <c r="G34" s="44">
        <f t="shared" si="3"/>
        <v>0</v>
      </c>
      <c r="H34" s="60" t="e">
        <f t="shared" si="4"/>
        <v>#DIV/0!</v>
      </c>
    </row>
    <row r="35" spans="1:8" ht="20.25" customHeight="1">
      <c r="A35" s="22" t="s">
        <v>269</v>
      </c>
      <c r="B35" s="177">
        <v>2123</v>
      </c>
      <c r="C35" s="44"/>
      <c r="D35" s="44"/>
      <c r="E35" s="44"/>
      <c r="F35" s="44"/>
      <c r="G35" s="44">
        <f t="shared" si="3"/>
        <v>0</v>
      </c>
      <c r="H35" s="60" t="e">
        <f t="shared" si="4"/>
        <v>#DIV/0!</v>
      </c>
    </row>
    <row r="36" spans="1:10" s="23" customFormat="1" ht="39" customHeight="1">
      <c r="A36" s="22" t="s">
        <v>413</v>
      </c>
      <c r="B36" s="177">
        <v>2124</v>
      </c>
      <c r="C36" s="44"/>
      <c r="D36" s="44"/>
      <c r="E36" s="44"/>
      <c r="F36" s="44"/>
      <c r="G36" s="44">
        <f t="shared" si="3"/>
        <v>0</v>
      </c>
      <c r="H36" s="60" t="e">
        <f t="shared" si="4"/>
        <v>#DIV/0!</v>
      </c>
      <c r="J36" s="189"/>
    </row>
    <row r="37" spans="1:8" s="23" customFormat="1" ht="24.75" customHeight="1">
      <c r="A37" s="36" t="s">
        <v>270</v>
      </c>
      <c r="B37" s="28">
        <v>2130</v>
      </c>
      <c r="C37" s="179">
        <f>SUM(C38:C42)</f>
        <v>0</v>
      </c>
      <c r="D37" s="179">
        <f>SUM(D38:D42)</f>
        <v>0</v>
      </c>
      <c r="E37" s="179">
        <f>SUM(E38:E42)</f>
        <v>0</v>
      </c>
      <c r="F37" s="179">
        <f>SUM(F38:F42)</f>
        <v>0</v>
      </c>
      <c r="G37" s="47">
        <f t="shared" si="3"/>
        <v>0</v>
      </c>
      <c r="H37" s="62" t="e">
        <f t="shared" si="4"/>
        <v>#DIV/0!</v>
      </c>
    </row>
    <row r="38" spans="1:8" ht="35.25" customHeight="1">
      <c r="A38" s="22" t="s">
        <v>45</v>
      </c>
      <c r="B38" s="177">
        <v>2131</v>
      </c>
      <c r="C38" s="44"/>
      <c r="D38" s="44"/>
      <c r="E38" s="44"/>
      <c r="F38" s="44"/>
      <c r="G38" s="44">
        <f>F38-E38</f>
        <v>0</v>
      </c>
      <c r="H38" s="60" t="e">
        <f>(F38/E38)*100</f>
        <v>#DIV/0!</v>
      </c>
    </row>
    <row r="39" spans="1:8" ht="57.75" customHeight="1">
      <c r="A39" s="22" t="s">
        <v>46</v>
      </c>
      <c r="B39" s="177">
        <v>2132</v>
      </c>
      <c r="C39" s="44"/>
      <c r="D39" s="44"/>
      <c r="E39" s="44"/>
      <c r="F39" s="44"/>
      <c r="G39" s="44">
        <f t="shared" si="3"/>
        <v>0</v>
      </c>
      <c r="H39" s="60" t="e">
        <f t="shared" si="4"/>
        <v>#DIV/0!</v>
      </c>
    </row>
    <row r="40" spans="1:8" s="23" customFormat="1" ht="19.5" customHeight="1">
      <c r="A40" s="22" t="s">
        <v>271</v>
      </c>
      <c r="B40" s="177">
        <v>2133</v>
      </c>
      <c r="C40" s="44"/>
      <c r="D40" s="44"/>
      <c r="E40" s="44"/>
      <c r="F40" s="44"/>
      <c r="G40" s="44">
        <f t="shared" si="3"/>
        <v>0</v>
      </c>
      <c r="H40" s="60" t="e">
        <f t="shared" si="4"/>
        <v>#DIV/0!</v>
      </c>
    </row>
    <row r="41" spans="1:8" ht="19.5" customHeight="1">
      <c r="A41" s="22" t="s">
        <v>272</v>
      </c>
      <c r="B41" s="177">
        <v>2134</v>
      </c>
      <c r="C41" s="44"/>
      <c r="D41" s="44"/>
      <c r="E41" s="44"/>
      <c r="F41" s="44"/>
      <c r="G41" s="44">
        <f t="shared" si="3"/>
        <v>0</v>
      </c>
      <c r="H41" s="60" t="e">
        <f t="shared" si="4"/>
        <v>#DIV/0!</v>
      </c>
    </row>
    <row r="42" spans="1:10" ht="19.5" customHeight="1">
      <c r="A42" s="22" t="s">
        <v>414</v>
      </c>
      <c r="B42" s="177">
        <v>2135</v>
      </c>
      <c r="C42" s="44"/>
      <c r="D42" s="44"/>
      <c r="E42" s="44"/>
      <c r="F42" s="44"/>
      <c r="G42" s="44">
        <f t="shared" si="3"/>
        <v>0</v>
      </c>
      <c r="H42" s="60" t="e">
        <f t="shared" si="4"/>
        <v>#DIV/0!</v>
      </c>
      <c r="J42" s="189"/>
    </row>
    <row r="43" spans="1:8" s="23" customFormat="1" ht="19.5" customHeight="1">
      <c r="A43" s="36" t="s">
        <v>273</v>
      </c>
      <c r="B43" s="28">
        <v>2140</v>
      </c>
      <c r="C43" s="179">
        <f>SUM(C44:C45)</f>
        <v>0</v>
      </c>
      <c r="D43" s="179">
        <f>SUM(D44:D45)</f>
        <v>0</v>
      </c>
      <c r="E43" s="179">
        <f>SUM(E44:E45)</f>
        <v>0</v>
      </c>
      <c r="F43" s="179">
        <f>SUM(F44:F45)</f>
        <v>0</v>
      </c>
      <c r="G43" s="47">
        <f t="shared" si="3"/>
        <v>0</v>
      </c>
      <c r="H43" s="62" t="e">
        <f t="shared" si="4"/>
        <v>#DIV/0!</v>
      </c>
    </row>
    <row r="44" spans="1:8" ht="40.5" customHeight="1">
      <c r="A44" s="22" t="s">
        <v>274</v>
      </c>
      <c r="B44" s="177">
        <v>2141</v>
      </c>
      <c r="C44" s="44"/>
      <c r="D44" s="44"/>
      <c r="E44" s="44"/>
      <c r="F44" s="44"/>
      <c r="G44" s="44">
        <f t="shared" si="3"/>
        <v>0</v>
      </c>
      <c r="H44" s="60" t="e">
        <f t="shared" si="4"/>
        <v>#DIV/0!</v>
      </c>
    </row>
    <row r="45" spans="1:8" s="23" customFormat="1" ht="20.25" customHeight="1">
      <c r="A45" s="22" t="s">
        <v>275</v>
      </c>
      <c r="B45" s="177">
        <v>2142</v>
      </c>
      <c r="C45" s="44"/>
      <c r="D45" s="44"/>
      <c r="E45" s="44"/>
      <c r="F45" s="44"/>
      <c r="G45" s="44">
        <f t="shared" si="3"/>
        <v>0</v>
      </c>
      <c r="H45" s="60" t="e">
        <f t="shared" si="4"/>
        <v>#DIV/0!</v>
      </c>
    </row>
    <row r="46" spans="1:8" s="23" customFormat="1" ht="22.5" customHeight="1">
      <c r="A46" s="36" t="s">
        <v>47</v>
      </c>
      <c r="B46" s="28">
        <v>2200</v>
      </c>
      <c r="C46" s="179">
        <f>SUM(C23,C32,C37,C43)</f>
        <v>0</v>
      </c>
      <c r="D46" s="179">
        <f>SUM(D23,D32,D37,D43)</f>
        <v>0</v>
      </c>
      <c r="E46" s="179">
        <f>SUM(E23,E32,E37,E43)</f>
        <v>0</v>
      </c>
      <c r="F46" s="179">
        <f>SUM(F23,F32,F37,F43)</f>
        <v>0</v>
      </c>
      <c r="G46" s="47">
        <f t="shared" si="3"/>
        <v>0</v>
      </c>
      <c r="H46" s="62" t="e">
        <f t="shared" si="4"/>
        <v>#DIV/0!</v>
      </c>
    </row>
    <row r="47" spans="1:8" s="23" customFormat="1" ht="18.75">
      <c r="A47" s="34"/>
      <c r="B47" s="24"/>
      <c r="C47" s="24"/>
      <c r="D47" s="24"/>
      <c r="E47" s="24"/>
      <c r="F47" s="24"/>
      <c r="G47" s="24"/>
      <c r="H47" s="24"/>
    </row>
    <row r="48" spans="1:8" s="23" customFormat="1" ht="18.75">
      <c r="A48" s="34"/>
      <c r="B48" s="24"/>
      <c r="C48" s="24"/>
      <c r="D48" s="24"/>
      <c r="E48" s="24"/>
      <c r="F48" s="24"/>
      <c r="G48" s="24"/>
      <c r="H48" s="24"/>
    </row>
    <row r="49" spans="1:5" s="2" customFormat="1" ht="27.75" customHeight="1">
      <c r="A49" s="173" t="s">
        <v>147</v>
      </c>
      <c r="B49" s="1"/>
      <c r="C49" s="243" t="s">
        <v>240</v>
      </c>
      <c r="D49" s="243"/>
      <c r="E49" s="38"/>
    </row>
    <row r="50" spans="1:8" s="2" customFormat="1" ht="18.75">
      <c r="A50" s="14" t="s">
        <v>276</v>
      </c>
      <c r="C50" s="242" t="s">
        <v>277</v>
      </c>
      <c r="D50" s="242"/>
      <c r="F50" s="201" t="s">
        <v>149</v>
      </c>
      <c r="G50" s="201"/>
      <c r="H50" s="201"/>
    </row>
    <row r="51" spans="1:10" s="24" customFormat="1" ht="18.75">
      <c r="A51" s="30"/>
      <c r="I51" s="21"/>
      <c r="J51" s="21"/>
    </row>
    <row r="52" spans="1:10" s="24" customFormat="1" ht="18.75">
      <c r="A52" s="30"/>
      <c r="I52" s="21"/>
      <c r="J52" s="21"/>
    </row>
    <row r="53" spans="1:10" s="24" customFormat="1" ht="18.75">
      <c r="A53" s="30"/>
      <c r="I53" s="21"/>
      <c r="J53" s="21"/>
    </row>
    <row r="54" spans="1:10" s="24" customFormat="1" ht="18.75">
      <c r="A54" s="30"/>
      <c r="I54" s="21"/>
      <c r="J54" s="21"/>
    </row>
    <row r="55" spans="1:10" s="24" customFormat="1" ht="18.75">
      <c r="A55" s="30"/>
      <c r="I55" s="21"/>
      <c r="J55" s="21"/>
    </row>
    <row r="56" spans="1:10" s="24" customFormat="1" ht="18.75">
      <c r="A56" s="30"/>
      <c r="I56" s="21"/>
      <c r="J56" s="21"/>
    </row>
    <row r="57" spans="1:10" s="24" customFormat="1" ht="18.75">
      <c r="A57" s="30"/>
      <c r="I57" s="21"/>
      <c r="J57" s="21"/>
    </row>
    <row r="58" spans="1:10" s="24" customFormat="1" ht="18.75">
      <c r="A58" s="30"/>
      <c r="I58" s="21"/>
      <c r="J58" s="21"/>
    </row>
    <row r="59" spans="1:10" s="24" customFormat="1" ht="18.75">
      <c r="A59" s="30"/>
      <c r="I59" s="21"/>
      <c r="J59" s="21"/>
    </row>
    <row r="60" spans="1:10" s="24" customFormat="1" ht="18.75">
      <c r="A60" s="30"/>
      <c r="I60" s="21"/>
      <c r="J60" s="21"/>
    </row>
    <row r="61" spans="1:10" s="24" customFormat="1" ht="18.75">
      <c r="A61" s="30"/>
      <c r="I61" s="21"/>
      <c r="J61" s="21"/>
    </row>
    <row r="62" spans="1:10" s="24" customFormat="1" ht="18.75">
      <c r="A62" s="30"/>
      <c r="I62" s="21"/>
      <c r="J62" s="21"/>
    </row>
    <row r="63" spans="1:10" s="24" customFormat="1" ht="18.75">
      <c r="A63" s="30"/>
      <c r="I63" s="21"/>
      <c r="J63" s="21"/>
    </row>
    <row r="64" spans="1:10" s="24" customFormat="1" ht="18.75">
      <c r="A64" s="30"/>
      <c r="I64" s="21"/>
      <c r="J64" s="21"/>
    </row>
    <row r="65" spans="1:10" s="24" customFormat="1" ht="18.75">
      <c r="A65" s="30"/>
      <c r="I65" s="21"/>
      <c r="J65" s="21"/>
    </row>
    <row r="66" spans="1:10" s="24" customFormat="1" ht="18.75">
      <c r="A66" s="30"/>
      <c r="I66" s="21"/>
      <c r="J66" s="21"/>
    </row>
    <row r="67" spans="1:10" s="24" customFormat="1" ht="18.75">
      <c r="A67" s="30"/>
      <c r="I67" s="21"/>
      <c r="J67" s="21"/>
    </row>
    <row r="68" spans="1:10" s="24" customFormat="1" ht="18.75">
      <c r="A68" s="30"/>
      <c r="I68" s="21"/>
      <c r="J68" s="21"/>
    </row>
    <row r="69" spans="1:10" s="24" customFormat="1" ht="18.75">
      <c r="A69" s="30"/>
      <c r="I69" s="21"/>
      <c r="J69" s="21"/>
    </row>
    <row r="70" spans="1:10" s="24" customFormat="1" ht="18.75">
      <c r="A70" s="30"/>
      <c r="I70" s="21"/>
      <c r="J70" s="21"/>
    </row>
    <row r="71" spans="1:10" s="24" customFormat="1" ht="18.75">
      <c r="A71" s="30"/>
      <c r="I71" s="21"/>
      <c r="J71" s="21"/>
    </row>
    <row r="72" spans="1:10" s="24" customFormat="1" ht="18.75">
      <c r="A72" s="30"/>
      <c r="I72" s="21"/>
      <c r="J72" s="21"/>
    </row>
    <row r="73" spans="1:10" s="24" customFormat="1" ht="18.75">
      <c r="A73" s="30"/>
      <c r="I73" s="21"/>
      <c r="J73" s="21"/>
    </row>
    <row r="74" spans="1:10" s="24" customFormat="1" ht="18.75">
      <c r="A74" s="30"/>
      <c r="I74" s="21"/>
      <c r="J74" s="21"/>
    </row>
    <row r="75" spans="1:10" s="24" customFormat="1" ht="18.75">
      <c r="A75" s="30"/>
      <c r="I75" s="21"/>
      <c r="J75" s="21"/>
    </row>
    <row r="76" spans="1:10" s="24" customFormat="1" ht="18.75">
      <c r="A76" s="30"/>
      <c r="I76" s="21"/>
      <c r="J76" s="21"/>
    </row>
    <row r="77" spans="1:10" s="24" customFormat="1" ht="18.75">
      <c r="A77" s="30"/>
      <c r="I77" s="21"/>
      <c r="J77" s="21"/>
    </row>
    <row r="78" spans="1:10" s="24" customFormat="1" ht="18.75">
      <c r="A78" s="30"/>
      <c r="I78" s="21"/>
      <c r="J78" s="21"/>
    </row>
    <row r="79" spans="1:10" s="24" customFormat="1" ht="18.75">
      <c r="A79" s="30"/>
      <c r="I79" s="21"/>
      <c r="J79" s="21"/>
    </row>
    <row r="80" spans="1:10" s="24" customFormat="1" ht="18.75">
      <c r="A80" s="30"/>
      <c r="I80" s="21"/>
      <c r="J80" s="21"/>
    </row>
    <row r="81" spans="1:10" s="24" customFormat="1" ht="18.75">
      <c r="A81" s="30"/>
      <c r="I81" s="21"/>
      <c r="J81" s="21"/>
    </row>
    <row r="82" spans="1:10" s="24" customFormat="1" ht="18.75">
      <c r="A82" s="30"/>
      <c r="I82" s="21"/>
      <c r="J82" s="21"/>
    </row>
    <row r="83" spans="1:10" s="24" customFormat="1" ht="18.75">
      <c r="A83" s="30"/>
      <c r="I83" s="21"/>
      <c r="J83" s="21"/>
    </row>
    <row r="84" spans="1:10" s="24" customFormat="1" ht="18.75">
      <c r="A84" s="30"/>
      <c r="I84" s="21"/>
      <c r="J84" s="21"/>
    </row>
    <row r="85" spans="1:10" s="24" customFormat="1" ht="18.75">
      <c r="A85" s="30"/>
      <c r="I85" s="21"/>
      <c r="J85" s="21"/>
    </row>
    <row r="86" spans="1:10" s="24" customFormat="1" ht="18.75">
      <c r="A86" s="30"/>
      <c r="I86" s="21"/>
      <c r="J86" s="21"/>
    </row>
    <row r="87" spans="1:10" s="24" customFormat="1" ht="18.75">
      <c r="A87" s="30"/>
      <c r="I87" s="21"/>
      <c r="J87" s="21"/>
    </row>
    <row r="88" spans="1:10" s="24" customFormat="1" ht="18.75">
      <c r="A88" s="30"/>
      <c r="I88" s="21"/>
      <c r="J88" s="21"/>
    </row>
    <row r="89" spans="1:10" s="24" customFormat="1" ht="18.75">
      <c r="A89" s="30"/>
      <c r="I89" s="21"/>
      <c r="J89" s="21"/>
    </row>
    <row r="90" spans="1:10" s="24" customFormat="1" ht="18.75">
      <c r="A90" s="30"/>
      <c r="I90" s="21"/>
      <c r="J90" s="21"/>
    </row>
    <row r="91" spans="1:10" s="24" customFormat="1" ht="18.75">
      <c r="A91" s="30"/>
      <c r="I91" s="21"/>
      <c r="J91" s="21"/>
    </row>
    <row r="92" spans="1:10" s="24" customFormat="1" ht="18.75">
      <c r="A92" s="30"/>
      <c r="I92" s="21"/>
      <c r="J92" s="21"/>
    </row>
    <row r="93" spans="1:10" s="24" customFormat="1" ht="18.75">
      <c r="A93" s="30"/>
      <c r="I93" s="21"/>
      <c r="J93" s="21"/>
    </row>
    <row r="94" spans="1:10" s="24" customFormat="1" ht="18.75">
      <c r="A94" s="30"/>
      <c r="I94" s="21"/>
      <c r="J94" s="21"/>
    </row>
    <row r="95" spans="1:10" s="24" customFormat="1" ht="18.75">
      <c r="A95" s="30"/>
      <c r="I95" s="21"/>
      <c r="J95" s="21"/>
    </row>
    <row r="96" spans="1:10" s="24" customFormat="1" ht="18.75">
      <c r="A96" s="30"/>
      <c r="I96" s="21"/>
      <c r="J96" s="21"/>
    </row>
    <row r="97" spans="1:10" s="24" customFormat="1" ht="18.75">
      <c r="A97" s="30"/>
      <c r="I97" s="21"/>
      <c r="J97" s="21"/>
    </row>
    <row r="98" spans="1:10" s="24" customFormat="1" ht="18.75">
      <c r="A98" s="30"/>
      <c r="I98" s="21"/>
      <c r="J98" s="21"/>
    </row>
    <row r="99" spans="1:10" s="24" customFormat="1" ht="18.75">
      <c r="A99" s="30"/>
      <c r="I99" s="21"/>
      <c r="J99" s="21"/>
    </row>
    <row r="100" spans="1:10" s="24" customFormat="1" ht="18.75">
      <c r="A100" s="30"/>
      <c r="I100" s="21"/>
      <c r="J100" s="21"/>
    </row>
    <row r="101" spans="1:10" s="24" customFormat="1" ht="18.75">
      <c r="A101" s="30"/>
      <c r="I101" s="21"/>
      <c r="J101" s="21"/>
    </row>
    <row r="102" spans="1:10" s="24" customFormat="1" ht="18.75">
      <c r="A102" s="30"/>
      <c r="I102" s="21"/>
      <c r="J102" s="21"/>
    </row>
    <row r="103" spans="1:10" s="24" customFormat="1" ht="18.75">
      <c r="A103" s="30"/>
      <c r="I103" s="21"/>
      <c r="J103" s="21"/>
    </row>
    <row r="104" spans="1:10" s="24" customFormat="1" ht="18.75">
      <c r="A104" s="30"/>
      <c r="I104" s="21"/>
      <c r="J104" s="21"/>
    </row>
    <row r="105" spans="1:10" s="24" customFormat="1" ht="18.75">
      <c r="A105" s="30"/>
      <c r="I105" s="21"/>
      <c r="J105" s="21"/>
    </row>
    <row r="106" spans="1:10" s="24" customFormat="1" ht="18.75">
      <c r="A106" s="30"/>
      <c r="I106" s="21"/>
      <c r="J106" s="21"/>
    </row>
    <row r="107" spans="1:10" s="24" customFormat="1" ht="18.75">
      <c r="A107" s="30"/>
      <c r="I107" s="21"/>
      <c r="J107" s="21"/>
    </row>
    <row r="108" spans="1:10" s="24" customFormat="1" ht="18.75">
      <c r="A108" s="30"/>
      <c r="I108" s="21"/>
      <c r="J108" s="21"/>
    </row>
    <row r="109" spans="1:10" s="24" customFormat="1" ht="18.75">
      <c r="A109" s="30"/>
      <c r="I109" s="21"/>
      <c r="J109" s="21"/>
    </row>
    <row r="110" spans="1:10" s="24" customFormat="1" ht="18.75">
      <c r="A110" s="30"/>
      <c r="I110" s="21"/>
      <c r="J110" s="21"/>
    </row>
    <row r="111" spans="1:10" s="24" customFormat="1" ht="18.75">
      <c r="A111" s="30"/>
      <c r="I111" s="21"/>
      <c r="J111" s="21"/>
    </row>
    <row r="112" spans="1:10" s="24" customFormat="1" ht="18.75">
      <c r="A112" s="30"/>
      <c r="I112" s="21"/>
      <c r="J112" s="21"/>
    </row>
    <row r="113" spans="1:10" s="24" customFormat="1" ht="18.75">
      <c r="A113" s="30"/>
      <c r="I113" s="21"/>
      <c r="J113" s="21"/>
    </row>
    <row r="114" spans="1:10" s="24" customFormat="1" ht="18.75">
      <c r="A114" s="30"/>
      <c r="I114" s="21"/>
      <c r="J114" s="21"/>
    </row>
    <row r="115" spans="1:10" s="24" customFormat="1" ht="18.75">
      <c r="A115" s="30"/>
      <c r="I115" s="21"/>
      <c r="J115" s="21"/>
    </row>
    <row r="116" spans="1:10" s="24" customFormat="1" ht="18.75">
      <c r="A116" s="30"/>
      <c r="I116" s="21"/>
      <c r="J116" s="21"/>
    </row>
    <row r="117" spans="1:10" s="24" customFormat="1" ht="18.75">
      <c r="A117" s="30"/>
      <c r="I117" s="21"/>
      <c r="J117" s="21"/>
    </row>
    <row r="118" spans="1:10" s="24" customFormat="1" ht="18.75">
      <c r="A118" s="30"/>
      <c r="I118" s="21"/>
      <c r="J118" s="21"/>
    </row>
    <row r="119" spans="1:10" s="24" customFormat="1" ht="18.75">
      <c r="A119" s="30"/>
      <c r="I119" s="21"/>
      <c r="J119" s="21"/>
    </row>
    <row r="120" spans="1:10" s="24" customFormat="1" ht="18.75">
      <c r="A120" s="30"/>
      <c r="I120" s="21"/>
      <c r="J120" s="21"/>
    </row>
    <row r="121" spans="1:10" s="24" customFormat="1" ht="18.75">
      <c r="A121" s="30"/>
      <c r="I121" s="21"/>
      <c r="J121" s="21"/>
    </row>
    <row r="122" spans="1:10" s="24" customFormat="1" ht="18.75">
      <c r="A122" s="30"/>
      <c r="I122" s="21"/>
      <c r="J122" s="21"/>
    </row>
    <row r="123" spans="1:10" s="24" customFormat="1" ht="18.75">
      <c r="A123" s="30"/>
      <c r="I123" s="21"/>
      <c r="J123" s="21"/>
    </row>
    <row r="124" spans="1:10" s="24" customFormat="1" ht="18.75">
      <c r="A124" s="30"/>
      <c r="I124" s="21"/>
      <c r="J124" s="21"/>
    </row>
    <row r="125" spans="1:10" s="24" customFormat="1" ht="18.75">
      <c r="A125" s="30"/>
      <c r="I125" s="21"/>
      <c r="J125" s="21"/>
    </row>
    <row r="126" spans="1:10" s="24" customFormat="1" ht="18.75">
      <c r="A126" s="30"/>
      <c r="I126" s="21"/>
      <c r="J126" s="21"/>
    </row>
    <row r="127" spans="1:10" s="24" customFormat="1" ht="18.75">
      <c r="A127" s="30"/>
      <c r="I127" s="21"/>
      <c r="J127" s="21"/>
    </row>
    <row r="128" spans="1:10" s="24" customFormat="1" ht="18.75">
      <c r="A128" s="30"/>
      <c r="I128" s="21"/>
      <c r="J128" s="21"/>
    </row>
    <row r="129" spans="1:10" s="24" customFormat="1" ht="18.75">
      <c r="A129" s="30"/>
      <c r="I129" s="21"/>
      <c r="J129" s="21"/>
    </row>
    <row r="130" spans="1:10" s="24" customFormat="1" ht="18.75">
      <c r="A130" s="30"/>
      <c r="I130" s="21"/>
      <c r="J130" s="21"/>
    </row>
    <row r="131" spans="1:10" s="24" customFormat="1" ht="18.75">
      <c r="A131" s="30"/>
      <c r="I131" s="21"/>
      <c r="J131" s="21"/>
    </row>
    <row r="132" spans="1:10" s="24" customFormat="1" ht="18.75">
      <c r="A132" s="30"/>
      <c r="I132" s="21"/>
      <c r="J132" s="21"/>
    </row>
    <row r="133" spans="1:10" s="24" customFormat="1" ht="18.75">
      <c r="A133" s="30"/>
      <c r="I133" s="21"/>
      <c r="J133" s="21"/>
    </row>
    <row r="134" spans="1:10" s="24" customFormat="1" ht="18.75">
      <c r="A134" s="30"/>
      <c r="I134" s="21"/>
      <c r="J134" s="21"/>
    </row>
    <row r="135" spans="1:10" s="24" customFormat="1" ht="18.75">
      <c r="A135" s="30"/>
      <c r="I135" s="21"/>
      <c r="J135" s="21"/>
    </row>
    <row r="136" spans="1:10" s="24" customFormat="1" ht="18.75">
      <c r="A136" s="30"/>
      <c r="I136" s="21"/>
      <c r="J136" s="21"/>
    </row>
    <row r="137" spans="1:10" s="24" customFormat="1" ht="18.75">
      <c r="A137" s="30"/>
      <c r="I137" s="21"/>
      <c r="J137" s="21"/>
    </row>
    <row r="138" spans="1:10" s="24" customFormat="1" ht="18.75">
      <c r="A138" s="30"/>
      <c r="I138" s="21"/>
      <c r="J138" s="21"/>
    </row>
    <row r="139" spans="1:10" s="24" customFormat="1" ht="18.75">
      <c r="A139" s="30"/>
      <c r="I139" s="21"/>
      <c r="J139" s="21"/>
    </row>
    <row r="140" spans="1:10" s="24" customFormat="1" ht="18.75">
      <c r="A140" s="30"/>
      <c r="I140" s="21"/>
      <c r="J140" s="21"/>
    </row>
    <row r="141" spans="1:10" s="24" customFormat="1" ht="18.75">
      <c r="A141" s="30"/>
      <c r="I141" s="21"/>
      <c r="J141" s="21"/>
    </row>
    <row r="142" spans="1:10" s="24" customFormat="1" ht="18.75">
      <c r="A142" s="30"/>
      <c r="I142" s="21"/>
      <c r="J142" s="21"/>
    </row>
    <row r="143" spans="1:10" s="24" customFormat="1" ht="18.75">
      <c r="A143" s="30"/>
      <c r="I143" s="21"/>
      <c r="J143" s="21"/>
    </row>
    <row r="144" spans="1:10" s="24" customFormat="1" ht="18.75">
      <c r="A144" s="30"/>
      <c r="I144" s="21"/>
      <c r="J144" s="21"/>
    </row>
    <row r="145" spans="1:10" s="24" customFormat="1" ht="18.75">
      <c r="A145" s="30"/>
      <c r="I145" s="21"/>
      <c r="J145" s="21"/>
    </row>
    <row r="146" spans="1:10" s="24" customFormat="1" ht="18.75">
      <c r="A146" s="30"/>
      <c r="I146" s="21"/>
      <c r="J146" s="21"/>
    </row>
    <row r="147" spans="1:10" s="24" customFormat="1" ht="18.75">
      <c r="A147" s="30"/>
      <c r="I147" s="21"/>
      <c r="J147" s="21"/>
    </row>
    <row r="148" spans="1:10" s="24" customFormat="1" ht="18.75">
      <c r="A148" s="30"/>
      <c r="I148" s="21"/>
      <c r="J148" s="21"/>
    </row>
    <row r="149" spans="1:10" s="24" customFormat="1" ht="18.75">
      <c r="A149" s="30"/>
      <c r="I149" s="21"/>
      <c r="J149" s="21"/>
    </row>
    <row r="150" spans="1:10" s="24" customFormat="1" ht="18.75">
      <c r="A150" s="30"/>
      <c r="I150" s="21"/>
      <c r="J150" s="21"/>
    </row>
    <row r="151" spans="1:10" s="24" customFormat="1" ht="18.75">
      <c r="A151" s="30"/>
      <c r="I151" s="21"/>
      <c r="J151" s="21"/>
    </row>
    <row r="152" spans="1:10" s="24" customFormat="1" ht="18.75">
      <c r="A152" s="30"/>
      <c r="I152" s="21"/>
      <c r="J152" s="21"/>
    </row>
    <row r="153" spans="1:10" s="24" customFormat="1" ht="18.75">
      <c r="A153" s="30"/>
      <c r="I153" s="21"/>
      <c r="J153" s="21"/>
    </row>
    <row r="154" spans="1:10" s="24" customFormat="1" ht="18.75">
      <c r="A154" s="30"/>
      <c r="I154" s="21"/>
      <c r="J154" s="21"/>
    </row>
    <row r="155" spans="1:10" s="24" customFormat="1" ht="18.75">
      <c r="A155" s="30"/>
      <c r="I155" s="21"/>
      <c r="J155" s="21"/>
    </row>
    <row r="156" spans="1:10" s="24" customFormat="1" ht="18.75">
      <c r="A156" s="30"/>
      <c r="I156" s="21"/>
      <c r="J156" s="21"/>
    </row>
    <row r="157" spans="1:10" s="24" customFormat="1" ht="18.75">
      <c r="A157" s="30"/>
      <c r="I157" s="21"/>
      <c r="J157" s="21"/>
    </row>
    <row r="158" spans="1:10" s="24" customFormat="1" ht="18.75">
      <c r="A158" s="30"/>
      <c r="I158" s="21"/>
      <c r="J158" s="21"/>
    </row>
    <row r="159" spans="1:10" s="24" customFormat="1" ht="18.75">
      <c r="A159" s="30"/>
      <c r="I159" s="21"/>
      <c r="J159" s="21"/>
    </row>
    <row r="160" spans="1:10" s="24" customFormat="1" ht="18.75">
      <c r="A160" s="30"/>
      <c r="I160" s="21"/>
      <c r="J160" s="21"/>
    </row>
    <row r="161" spans="1:10" s="24" customFormat="1" ht="18.75">
      <c r="A161" s="30"/>
      <c r="I161" s="21"/>
      <c r="J161" s="21"/>
    </row>
    <row r="162" spans="1:10" s="24" customFormat="1" ht="18.75">
      <c r="A162" s="30"/>
      <c r="I162" s="21"/>
      <c r="J162" s="21"/>
    </row>
    <row r="163" spans="1:10" s="24" customFormat="1" ht="18.75">
      <c r="A163" s="30"/>
      <c r="I163" s="21"/>
      <c r="J163" s="21"/>
    </row>
    <row r="164" spans="1:10" s="24" customFormat="1" ht="18.75">
      <c r="A164" s="30"/>
      <c r="I164" s="21"/>
      <c r="J164" s="21"/>
    </row>
    <row r="165" spans="1:10" s="24" customFormat="1" ht="18.75">
      <c r="A165" s="30"/>
      <c r="I165" s="21"/>
      <c r="J165" s="21"/>
    </row>
    <row r="166" spans="1:10" s="24" customFormat="1" ht="18.75">
      <c r="A166" s="30"/>
      <c r="I166" s="21"/>
      <c r="J166" s="21"/>
    </row>
    <row r="167" spans="1:10" s="24" customFormat="1" ht="18.75">
      <c r="A167" s="30"/>
      <c r="I167" s="21"/>
      <c r="J167" s="21"/>
    </row>
    <row r="168" spans="1:10" s="24" customFormat="1" ht="18.75">
      <c r="A168" s="30"/>
      <c r="I168" s="21"/>
      <c r="J168" s="21"/>
    </row>
    <row r="169" spans="1:10" s="24" customFormat="1" ht="18.75">
      <c r="A169" s="30"/>
      <c r="I169" s="21"/>
      <c r="J169" s="21"/>
    </row>
    <row r="170" spans="1:10" s="24" customFormat="1" ht="18.75">
      <c r="A170" s="30"/>
      <c r="I170" s="21"/>
      <c r="J170" s="21"/>
    </row>
    <row r="171" spans="1:10" s="24" customFormat="1" ht="18.75">
      <c r="A171" s="30"/>
      <c r="I171" s="21"/>
      <c r="J171" s="21"/>
    </row>
    <row r="172" spans="1:10" s="24" customFormat="1" ht="18.75">
      <c r="A172" s="30"/>
      <c r="I172" s="21"/>
      <c r="J172" s="21"/>
    </row>
    <row r="173" spans="1:10" s="24" customFormat="1" ht="18.75">
      <c r="A173" s="30"/>
      <c r="I173" s="21"/>
      <c r="J173" s="21"/>
    </row>
    <row r="174" spans="1:10" s="24" customFormat="1" ht="18.75">
      <c r="A174" s="30"/>
      <c r="I174" s="21"/>
      <c r="J174" s="21"/>
    </row>
    <row r="175" spans="1:10" s="24" customFormat="1" ht="18.75">
      <c r="A175" s="30"/>
      <c r="I175" s="21"/>
      <c r="J175" s="21"/>
    </row>
    <row r="176" spans="1:10" s="24" customFormat="1" ht="18.75">
      <c r="A176" s="30"/>
      <c r="I176" s="21"/>
      <c r="J176" s="21"/>
    </row>
    <row r="177" spans="1:10" s="24" customFormat="1" ht="18.75">
      <c r="A177" s="30"/>
      <c r="I177" s="21"/>
      <c r="J177" s="21"/>
    </row>
    <row r="178" spans="1:10" s="24" customFormat="1" ht="18.75">
      <c r="A178" s="30"/>
      <c r="I178" s="21"/>
      <c r="J178" s="21"/>
    </row>
    <row r="179" spans="1:10" s="24" customFormat="1" ht="18.75">
      <c r="A179" s="30"/>
      <c r="I179" s="21"/>
      <c r="J179" s="21"/>
    </row>
    <row r="180" spans="1:10" s="24" customFormat="1" ht="18.75">
      <c r="A180" s="30"/>
      <c r="I180" s="21"/>
      <c r="J180" s="21"/>
    </row>
    <row r="181" spans="1:10" s="24" customFormat="1" ht="18.75">
      <c r="A181" s="30"/>
      <c r="I181" s="21"/>
      <c r="J181" s="21"/>
    </row>
    <row r="182" spans="1:10" s="24" customFormat="1" ht="18.75">
      <c r="A182" s="30"/>
      <c r="I182" s="21"/>
      <c r="J182" s="21"/>
    </row>
    <row r="183" spans="1:10" s="24" customFormat="1" ht="18.75">
      <c r="A183" s="30"/>
      <c r="I183" s="21"/>
      <c r="J183" s="21"/>
    </row>
    <row r="184" spans="1:10" s="24" customFormat="1" ht="18.75">
      <c r="A184" s="30"/>
      <c r="I184" s="21"/>
      <c r="J184" s="21"/>
    </row>
    <row r="185" spans="1:10" s="24" customFormat="1" ht="18.75">
      <c r="A185" s="30"/>
      <c r="I185" s="21"/>
      <c r="J185" s="21"/>
    </row>
    <row r="186" spans="1:10" s="24" customFormat="1" ht="18.75">
      <c r="A186" s="30"/>
      <c r="I186" s="21"/>
      <c r="J186" s="21"/>
    </row>
    <row r="187" spans="1:10" s="24" customFormat="1" ht="18.75">
      <c r="A187" s="30"/>
      <c r="I187" s="21"/>
      <c r="J187" s="21"/>
    </row>
    <row r="188" spans="1:10" s="24" customFormat="1" ht="18.75">
      <c r="A188" s="30"/>
      <c r="I188" s="21"/>
      <c r="J188" s="21"/>
    </row>
    <row r="189" spans="1:10" s="24" customFormat="1" ht="18.75">
      <c r="A189" s="30"/>
      <c r="I189" s="21"/>
      <c r="J189" s="21"/>
    </row>
    <row r="190" spans="1:10" s="24" customFormat="1" ht="18.75">
      <c r="A190" s="30"/>
      <c r="I190" s="21"/>
      <c r="J190" s="21"/>
    </row>
    <row r="191" spans="1:10" s="24" customFormat="1" ht="18.75">
      <c r="A191" s="30"/>
      <c r="I191" s="21"/>
      <c r="J191" s="21"/>
    </row>
    <row r="192" spans="1:10" s="24" customFormat="1" ht="18.75">
      <c r="A192" s="30"/>
      <c r="I192" s="21"/>
      <c r="J192" s="21"/>
    </row>
    <row r="193" spans="1:10" s="24" customFormat="1" ht="18.75">
      <c r="A193" s="30"/>
      <c r="I193" s="21"/>
      <c r="J193" s="21"/>
    </row>
    <row r="194" spans="1:10" s="24" customFormat="1" ht="18.75">
      <c r="A194" s="30"/>
      <c r="I194" s="21"/>
      <c r="J194" s="21"/>
    </row>
    <row r="195" spans="1:10" s="24" customFormat="1" ht="18.75">
      <c r="A195" s="30"/>
      <c r="I195" s="21"/>
      <c r="J195" s="21"/>
    </row>
    <row r="196" spans="1:10" s="24" customFormat="1" ht="18.75">
      <c r="A196" s="30"/>
      <c r="I196" s="21"/>
      <c r="J196" s="21"/>
    </row>
    <row r="197" spans="1:10" s="24" customFormat="1" ht="18.75">
      <c r="A197" s="30"/>
      <c r="I197" s="21"/>
      <c r="J197" s="21"/>
    </row>
    <row r="198" spans="1:10" s="24" customFormat="1" ht="18.75">
      <c r="A198" s="30"/>
      <c r="I198" s="21"/>
      <c r="J198" s="21"/>
    </row>
    <row r="199" spans="1:10" s="24" customFormat="1" ht="18.75">
      <c r="A199" s="30"/>
      <c r="I199" s="21"/>
      <c r="J199" s="21"/>
    </row>
    <row r="200" spans="1:10" s="24" customFormat="1" ht="18.75">
      <c r="A200" s="30"/>
      <c r="I200" s="21"/>
      <c r="J200" s="21"/>
    </row>
  </sheetData>
  <sheetProtection algorithmName="SHA-512" hashValue="kBwTxBFVt5XcD5gAQRkFbnHm37PnwYW7NRNmOKO4QRl6G7qqXqao4GmEaZOUKNDhfByzj1WSLbNj+Qk3OpGHRg==" saltValue="R8u9DJPXi3fJZgvCQnlCZg==" spinCount="100000" sheet="1" objects="1" scenarios="1"/>
  <protectedRanges>
    <protectedRange sqref="E3 C8:F9 C13:F20 C24:F31 C33:F36 C38:F42 C44:F45 A49:H49" name="Діапазон1"/>
  </protectedRanges>
  <mergeCells count="11">
    <mergeCell ref="A1:H1"/>
    <mergeCell ref="C50:D50"/>
    <mergeCell ref="A6:H6"/>
    <mergeCell ref="A22:H22"/>
    <mergeCell ref="C49:D49"/>
    <mergeCell ref="F50:H50"/>
    <mergeCell ref="A2:H2"/>
    <mergeCell ref="A3:A4"/>
    <mergeCell ref="B3:B4"/>
    <mergeCell ref="C3:D3"/>
    <mergeCell ref="E3:H3"/>
  </mergeCells>
  <pageMargins left="1.1811023622047245" right="0.3937007874015748" top="0.7874015748031497" bottom="0.7874015748031497" header="0.1968503937007874" footer="0.11811023622047245"/>
  <pageSetup fitToHeight="2" orientation="landscape" paperSize="9" scale="58" r:id="rId1"/>
  <headerFooter alignWithMargins="0">
    <oddHeader>&amp;R
&amp;"Times New Roman,звичайний"&amp;14Продовження Додатка 3
Таблиця ІІ</oddHeader>
  </headerFooter>
  <rowBreaks count="1" manualBreakCount="1">
    <brk id="31" max="7" man="1"/>
  </rowBreaks>
  <ignoredErrors>
    <ignoredError sqref="H23" evalError="1" calculatedColum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A1:J87"/>
  <sheetViews>
    <sheetView zoomScale="70" zoomScaleNormal="70" zoomScaleSheetLayoutView="75" workbookViewId="0" topLeftCell="A43">
      <selection pane="topLeft" activeCell="E40" sqref="E40"/>
    </sheetView>
  </sheetViews>
  <sheetFormatPr defaultRowHeight="18.75"/>
  <cols>
    <col min="1" max="1" width="88" style="2" customWidth="1"/>
    <col min="2" max="2" width="15" style="2" customWidth="1"/>
    <col min="3" max="7" width="20.428571428571427" style="2" customWidth="1"/>
    <col min="8" max="8" width="18.428571428571427" style="2" customWidth="1"/>
    <col min="9" max="16384" width="9.142857142857142" style="2"/>
  </cols>
  <sheetData>
    <row r="1" spans="1:8" ht="18.75">
      <c r="A1" s="209" t="s">
        <v>278</v>
      </c>
      <c r="B1" s="209"/>
      <c r="C1" s="209"/>
      <c r="D1" s="209"/>
      <c r="E1" s="209"/>
      <c r="F1" s="209"/>
      <c r="G1" s="209"/>
      <c r="H1" s="209"/>
    </row>
    <row r="2" spans="1:8" ht="18.75">
      <c r="A2" s="12"/>
      <c r="B2" s="12"/>
      <c r="C2" s="12"/>
      <c r="D2" s="12"/>
      <c r="E2" s="12"/>
      <c r="F2" s="12"/>
      <c r="G2" s="12"/>
      <c r="H2" s="12"/>
    </row>
    <row r="3" spans="1:8" ht="48" customHeight="1">
      <c r="A3" s="217" t="s">
        <v>25</v>
      </c>
      <c r="B3" s="255" t="s">
        <v>279</v>
      </c>
      <c r="C3" s="217" t="s">
        <v>280</v>
      </c>
      <c r="D3" s="217"/>
      <c r="E3" s="253" t="s">
        <v>28</v>
      </c>
      <c r="F3" s="253"/>
      <c r="G3" s="253"/>
      <c r="H3" s="253"/>
    </row>
    <row r="4" spans="1:8" ht="38.25" customHeight="1">
      <c r="A4" s="217"/>
      <c r="B4" s="255"/>
      <c r="C4" s="168" t="s">
        <v>29</v>
      </c>
      <c r="D4" s="168" t="s">
        <v>30</v>
      </c>
      <c r="E4" s="168" t="s">
        <v>31</v>
      </c>
      <c r="F4" s="168" t="s">
        <v>32</v>
      </c>
      <c r="G4" s="182" t="s">
        <v>33</v>
      </c>
      <c r="H4" s="182" t="s">
        <v>34</v>
      </c>
    </row>
    <row r="5" spans="1:8" ht="18.75">
      <c r="A5" s="182">
        <v>1</v>
      </c>
      <c r="B5" s="185">
        <v>2</v>
      </c>
      <c r="C5" s="182">
        <v>3</v>
      </c>
      <c r="D5" s="185">
        <v>4</v>
      </c>
      <c r="E5" s="182">
        <v>5</v>
      </c>
      <c r="F5" s="185">
        <v>6</v>
      </c>
      <c r="G5" s="182">
        <v>7</v>
      </c>
      <c r="H5" s="185">
        <v>8</v>
      </c>
    </row>
    <row r="6" spans="1:8" ht="18.75">
      <c r="A6" s="131" t="s">
        <v>281</v>
      </c>
      <c r="B6" s="175"/>
      <c r="C6" s="175"/>
      <c r="D6" s="175"/>
      <c r="E6" s="175"/>
      <c r="F6" s="175"/>
      <c r="G6" s="175"/>
      <c r="H6" s="176"/>
    </row>
    <row r="7" spans="1:8" s="29" customFormat="1" ht="24.95" customHeight="1">
      <c r="A7" s="58" t="s">
        <v>282</v>
      </c>
      <c r="B7" s="55">
        <v>3000</v>
      </c>
      <c r="C7" s="179">
        <f>SUM(C8:C9,C11,C14:C15,C19)</f>
        <v>0</v>
      </c>
      <c r="D7" s="179">
        <f>SUM(D8:D9,D11,D14:D15,D19)</f>
        <v>0</v>
      </c>
      <c r="E7" s="179">
        <f>SUM(E8:E9,E11,E14:E15,E19)</f>
        <v>0</v>
      </c>
      <c r="F7" s="179">
        <f>SUM(F8:F9,F11,F14:F15,F19)</f>
        <v>0</v>
      </c>
      <c r="G7" s="47">
        <f>F7-E7</f>
        <v>0</v>
      </c>
      <c r="H7" s="62" t="e">
        <f>(F7/E7)*100</f>
        <v>#DIV/0!</v>
      </c>
    </row>
    <row r="8" spans="1:8" ht="18" customHeight="1">
      <c r="A8" s="183" t="s">
        <v>283</v>
      </c>
      <c r="B8" s="5">
        <v>3010</v>
      </c>
      <c r="C8" s="44"/>
      <c r="D8" s="44"/>
      <c r="E8" s="44"/>
      <c r="F8" s="44"/>
      <c r="G8" s="44">
        <f>F8-E8</f>
        <v>0</v>
      </c>
      <c r="H8" s="60" t="e">
        <f>(F8/E8)*100</f>
        <v>#DIV/0!</v>
      </c>
    </row>
    <row r="9" spans="1:8" ht="18" customHeight="1">
      <c r="A9" s="183" t="s">
        <v>284</v>
      </c>
      <c r="B9" s="5">
        <v>3020</v>
      </c>
      <c r="C9" s="44"/>
      <c r="D9" s="44"/>
      <c r="E9" s="44"/>
      <c r="F9" s="44"/>
      <c r="G9" s="44">
        <f t="shared" si="0" ref="G9:G19">F9-E9</f>
        <v>0</v>
      </c>
      <c r="H9" s="60" t="e">
        <f t="shared" si="1" ref="H9:H19">(F9/E9)*100</f>
        <v>#DIV/0!</v>
      </c>
    </row>
    <row r="10" spans="1:8" ht="18" customHeight="1">
      <c r="A10" s="183" t="s">
        <v>285</v>
      </c>
      <c r="B10" s="5">
        <v>3030</v>
      </c>
      <c r="C10" s="44"/>
      <c r="D10" s="44"/>
      <c r="E10" s="44"/>
      <c r="F10" s="44"/>
      <c r="G10" s="44">
        <f t="shared" si="0"/>
        <v>0</v>
      </c>
      <c r="H10" s="60" t="e">
        <f t="shared" si="1"/>
        <v>#DIV/0!</v>
      </c>
    </row>
    <row r="11" spans="1:8" ht="18" customHeight="1">
      <c r="A11" s="183" t="s">
        <v>286</v>
      </c>
      <c r="B11" s="5">
        <v>3040</v>
      </c>
      <c r="C11" s="44"/>
      <c r="D11" s="44"/>
      <c r="E11" s="44"/>
      <c r="F11" s="44"/>
      <c r="G11" s="44">
        <f t="shared" si="0"/>
        <v>0</v>
      </c>
      <c r="H11" s="60" t="e">
        <f t="shared" si="1"/>
        <v>#DIV/0!</v>
      </c>
    </row>
    <row r="12" spans="1:8" ht="18" customHeight="1">
      <c r="A12" s="183" t="s">
        <v>287</v>
      </c>
      <c r="B12" s="5">
        <v>3041</v>
      </c>
      <c r="C12" s="44"/>
      <c r="D12" s="44"/>
      <c r="E12" s="44"/>
      <c r="F12" s="44"/>
      <c r="G12" s="44">
        <f>F12-E12</f>
        <v>0</v>
      </c>
      <c r="H12" s="60" t="e">
        <f>(F12/E12)*100</f>
        <v>#DIV/0!</v>
      </c>
    </row>
    <row r="13" spans="1:8" ht="18" customHeight="1">
      <c r="A13" s="183" t="s">
        <v>288</v>
      </c>
      <c r="B13" s="5">
        <v>3042</v>
      </c>
      <c r="C13" s="44"/>
      <c r="D13" s="44"/>
      <c r="E13" s="44"/>
      <c r="F13" s="44"/>
      <c r="G13" s="44">
        <f>F13-E13</f>
        <v>0</v>
      </c>
      <c r="H13" s="60" t="e">
        <f>(F13/E13)*100</f>
        <v>#DIV/0!</v>
      </c>
    </row>
    <row r="14" spans="1:8" ht="18" customHeight="1">
      <c r="A14" s="183" t="s">
        <v>289</v>
      </c>
      <c r="B14" s="5">
        <v>3050</v>
      </c>
      <c r="C14" s="44"/>
      <c r="D14" s="44"/>
      <c r="E14" s="44"/>
      <c r="F14" s="44"/>
      <c r="G14" s="44">
        <f t="shared" si="0"/>
        <v>0</v>
      </c>
      <c r="H14" s="60" t="e">
        <f t="shared" si="1"/>
        <v>#DIV/0!</v>
      </c>
    </row>
    <row r="15" spans="1:8" ht="20.1" customHeight="1">
      <c r="A15" s="183" t="s">
        <v>290</v>
      </c>
      <c r="B15" s="5">
        <v>3060</v>
      </c>
      <c r="C15" s="61">
        <f>SUM(C16:C18)</f>
        <v>0</v>
      </c>
      <c r="D15" s="61">
        <f>SUM(D16:D18)</f>
        <v>0</v>
      </c>
      <c r="E15" s="61">
        <f>SUM(E16:E18)</f>
        <v>0</v>
      </c>
      <c r="F15" s="61">
        <f>SUM(F16:F18)</f>
        <v>0</v>
      </c>
      <c r="G15" s="44">
        <f t="shared" si="0"/>
        <v>0</v>
      </c>
      <c r="H15" s="60" t="e">
        <f t="shared" si="1"/>
        <v>#DIV/0!</v>
      </c>
    </row>
    <row r="16" spans="1:8" ht="18" customHeight="1">
      <c r="A16" s="183" t="s">
        <v>291</v>
      </c>
      <c r="B16" s="31">
        <v>3061</v>
      </c>
      <c r="C16" s="44"/>
      <c r="D16" s="44"/>
      <c r="E16" s="44"/>
      <c r="F16" s="44"/>
      <c r="G16" s="44">
        <f t="shared" si="0"/>
        <v>0</v>
      </c>
      <c r="H16" s="60" t="e">
        <f t="shared" si="1"/>
        <v>#DIV/0!</v>
      </c>
    </row>
    <row r="17" spans="1:8" ht="18" customHeight="1">
      <c r="A17" s="183" t="s">
        <v>292</v>
      </c>
      <c r="B17" s="31">
        <v>3062</v>
      </c>
      <c r="C17" s="44"/>
      <c r="D17" s="44"/>
      <c r="E17" s="44"/>
      <c r="F17" s="44"/>
      <c r="G17" s="44">
        <f t="shared" si="0"/>
        <v>0</v>
      </c>
      <c r="H17" s="60" t="e">
        <f t="shared" si="1"/>
        <v>#DIV/0!</v>
      </c>
    </row>
    <row r="18" spans="1:8" ht="18" customHeight="1">
      <c r="A18" s="183" t="s">
        <v>293</v>
      </c>
      <c r="B18" s="31">
        <v>3063</v>
      </c>
      <c r="C18" s="44"/>
      <c r="D18" s="44"/>
      <c r="E18" s="44"/>
      <c r="F18" s="44"/>
      <c r="G18" s="44">
        <f t="shared" si="0"/>
        <v>0</v>
      </c>
      <c r="H18" s="60" t="e">
        <f t="shared" si="1"/>
        <v>#DIV/0!</v>
      </c>
    </row>
    <row r="19" spans="1:8" ht="18" customHeight="1">
      <c r="A19" s="183" t="s">
        <v>294</v>
      </c>
      <c r="B19" s="5">
        <v>3070</v>
      </c>
      <c r="C19" s="44"/>
      <c r="D19" s="44"/>
      <c r="E19" s="44"/>
      <c r="F19" s="44"/>
      <c r="G19" s="44">
        <f t="shared" si="0"/>
        <v>0</v>
      </c>
      <c r="H19" s="60" t="e">
        <f t="shared" si="1"/>
        <v>#DIV/0!</v>
      </c>
    </row>
    <row r="20" spans="1:8" ht="20.1" customHeight="1">
      <c r="A20" s="170" t="s">
        <v>295</v>
      </c>
      <c r="B20" s="6">
        <v>3100</v>
      </c>
      <c r="C20" s="179">
        <f>SUM(C21:C24,C28,C38,C39)</f>
        <v>0</v>
      </c>
      <c r="D20" s="179">
        <f>SUM(D21:D24,D28,D38,D39)</f>
        <v>0</v>
      </c>
      <c r="E20" s="179">
        <f>SUM(E21:E24,E28,E38,E39)</f>
        <v>0</v>
      </c>
      <c r="F20" s="179">
        <f>SUM(F21:F24,F28,F38,F39)</f>
        <v>0</v>
      </c>
      <c r="G20" s="47">
        <f>F20-E20</f>
        <v>0</v>
      </c>
      <c r="H20" s="62" t="e">
        <f>(F20/E20)*100</f>
        <v>#DIV/0!</v>
      </c>
    </row>
    <row r="21" spans="1:8" ht="18" customHeight="1">
      <c r="A21" s="183" t="s">
        <v>296</v>
      </c>
      <c r="B21" s="5">
        <v>3110</v>
      </c>
      <c r="C21" s="44" t="s">
        <v>164</v>
      </c>
      <c r="D21" s="44" t="s">
        <v>164</v>
      </c>
      <c r="E21" s="44" t="s">
        <v>164</v>
      </c>
      <c r="F21" s="44" t="s">
        <v>164</v>
      </c>
      <c r="G21" s="44" t="e">
        <f>F21-E21</f>
        <v>#VALUE!</v>
      </c>
      <c r="H21" s="60" t="e">
        <f>(F21/E21)*100</f>
        <v>#VALUE!</v>
      </c>
    </row>
    <row r="22" spans="1:8" ht="18" customHeight="1">
      <c r="A22" s="183" t="s">
        <v>297</v>
      </c>
      <c r="B22" s="5">
        <v>3120</v>
      </c>
      <c r="C22" s="44" t="s">
        <v>164</v>
      </c>
      <c r="D22" s="44" t="s">
        <v>164</v>
      </c>
      <c r="E22" s="44" t="s">
        <v>164</v>
      </c>
      <c r="F22" s="44" t="s">
        <v>164</v>
      </c>
      <c r="G22" s="44" t="e">
        <f t="shared" si="2" ref="G22:G39">F22-E22</f>
        <v>#VALUE!</v>
      </c>
      <c r="H22" s="60" t="e">
        <f t="shared" si="3" ref="H22:H39">(F22/E22)*100</f>
        <v>#VALUE!</v>
      </c>
    </row>
    <row r="23" spans="1:8" ht="18" customHeight="1">
      <c r="A23" s="183" t="s">
        <v>167</v>
      </c>
      <c r="B23" s="5">
        <v>3130</v>
      </c>
      <c r="C23" s="44" t="s">
        <v>164</v>
      </c>
      <c r="D23" s="44" t="s">
        <v>164</v>
      </c>
      <c r="E23" s="44" t="s">
        <v>164</v>
      </c>
      <c r="F23" s="44" t="s">
        <v>164</v>
      </c>
      <c r="G23" s="44" t="e">
        <f t="shared" si="2"/>
        <v>#VALUE!</v>
      </c>
      <c r="H23" s="60" t="e">
        <f t="shared" si="3"/>
        <v>#VALUE!</v>
      </c>
    </row>
    <row r="24" spans="1:8" ht="18" customHeight="1">
      <c r="A24" s="183" t="s">
        <v>298</v>
      </c>
      <c r="B24" s="5">
        <v>3140</v>
      </c>
      <c r="C24" s="61">
        <f>SUM(C25:C27)</f>
        <v>0</v>
      </c>
      <c r="D24" s="61">
        <f>SUM(D25:D27)</f>
        <v>0</v>
      </c>
      <c r="E24" s="61">
        <f>SUM(E25:E27)</f>
        <v>0</v>
      </c>
      <c r="F24" s="61">
        <f>SUM(F25:F27)</f>
        <v>0</v>
      </c>
      <c r="G24" s="44">
        <f t="shared" si="2"/>
        <v>0</v>
      </c>
      <c r="H24" s="60" t="e">
        <f t="shared" si="3"/>
        <v>#DIV/0!</v>
      </c>
    </row>
    <row r="25" spans="1:8" ht="18" customHeight="1">
      <c r="A25" s="183" t="s">
        <v>291</v>
      </c>
      <c r="B25" s="31">
        <v>3141</v>
      </c>
      <c r="C25" s="44" t="s">
        <v>164</v>
      </c>
      <c r="D25" s="44" t="s">
        <v>164</v>
      </c>
      <c r="E25" s="44" t="s">
        <v>164</v>
      </c>
      <c r="F25" s="44" t="s">
        <v>164</v>
      </c>
      <c r="G25" s="44" t="e">
        <f t="shared" si="2"/>
        <v>#VALUE!</v>
      </c>
      <c r="H25" s="60" t="e">
        <f t="shared" si="3"/>
        <v>#VALUE!</v>
      </c>
    </row>
    <row r="26" spans="1:8" ht="18" customHeight="1">
      <c r="A26" s="183" t="s">
        <v>292</v>
      </c>
      <c r="B26" s="31">
        <v>3142</v>
      </c>
      <c r="C26" s="44" t="s">
        <v>164</v>
      </c>
      <c r="D26" s="44" t="s">
        <v>164</v>
      </c>
      <c r="E26" s="44" t="s">
        <v>164</v>
      </c>
      <c r="F26" s="44" t="s">
        <v>164</v>
      </c>
      <c r="G26" s="44" t="e">
        <f t="shared" si="2"/>
        <v>#VALUE!</v>
      </c>
      <c r="H26" s="60" t="e">
        <f t="shared" si="3"/>
        <v>#VALUE!</v>
      </c>
    </row>
    <row r="27" spans="1:8" ht="18" customHeight="1">
      <c r="A27" s="183" t="s">
        <v>293</v>
      </c>
      <c r="B27" s="31">
        <v>3143</v>
      </c>
      <c r="C27" s="44" t="s">
        <v>164</v>
      </c>
      <c r="D27" s="44" t="s">
        <v>164</v>
      </c>
      <c r="E27" s="44" t="s">
        <v>164</v>
      </c>
      <c r="F27" s="44" t="s">
        <v>164</v>
      </c>
      <c r="G27" s="44" t="e">
        <f t="shared" si="2"/>
        <v>#VALUE!</v>
      </c>
      <c r="H27" s="60" t="e">
        <f t="shared" si="3"/>
        <v>#VALUE!</v>
      </c>
    </row>
    <row r="28" spans="1:8" ht="36" customHeight="1">
      <c r="A28" s="183" t="s">
        <v>299</v>
      </c>
      <c r="B28" s="5">
        <v>3150</v>
      </c>
      <c r="C28" s="61">
        <f>SUM(C29:C34,C37)</f>
        <v>0</v>
      </c>
      <c r="D28" s="61">
        <f>SUM(D29:D34,D37)</f>
        <v>0</v>
      </c>
      <c r="E28" s="61">
        <f>SUM(E29:E34,E37)</f>
        <v>0</v>
      </c>
      <c r="F28" s="61">
        <f>SUM(F29:F34,F37)</f>
        <v>0</v>
      </c>
      <c r="G28" s="44">
        <f t="shared" si="2"/>
        <v>0</v>
      </c>
      <c r="H28" s="60" t="e">
        <f t="shared" si="3"/>
        <v>#DIV/0!</v>
      </c>
    </row>
    <row r="29" spans="1:8" ht="18" customHeight="1">
      <c r="A29" s="183" t="s">
        <v>42</v>
      </c>
      <c r="B29" s="31">
        <v>3151</v>
      </c>
      <c r="C29" s="44" t="s">
        <v>164</v>
      </c>
      <c r="D29" s="44" t="s">
        <v>164</v>
      </c>
      <c r="E29" s="44" t="s">
        <v>164</v>
      </c>
      <c r="F29" s="44" t="s">
        <v>164</v>
      </c>
      <c r="G29" s="44" t="e">
        <f t="shared" si="2"/>
        <v>#VALUE!</v>
      </c>
      <c r="H29" s="60" t="e">
        <f t="shared" si="3"/>
        <v>#VALUE!</v>
      </c>
    </row>
    <row r="30" spans="1:8" ht="18" customHeight="1">
      <c r="A30" s="183" t="s">
        <v>300</v>
      </c>
      <c r="B30" s="31">
        <v>3152</v>
      </c>
      <c r="C30" s="44" t="s">
        <v>164</v>
      </c>
      <c r="D30" s="44" t="s">
        <v>164</v>
      </c>
      <c r="E30" s="44" t="s">
        <v>164</v>
      </c>
      <c r="F30" s="44" t="s">
        <v>164</v>
      </c>
      <c r="G30" s="44" t="e">
        <f t="shared" si="2"/>
        <v>#VALUE!</v>
      </c>
      <c r="H30" s="60" t="e">
        <f t="shared" si="3"/>
        <v>#VALUE!</v>
      </c>
    </row>
    <row r="31" spans="1:8" ht="18" customHeight="1">
      <c r="A31" s="183" t="s">
        <v>262</v>
      </c>
      <c r="B31" s="31">
        <v>3153</v>
      </c>
      <c r="C31" s="44" t="s">
        <v>164</v>
      </c>
      <c r="D31" s="44" t="s">
        <v>164</v>
      </c>
      <c r="E31" s="44" t="s">
        <v>164</v>
      </c>
      <c r="F31" s="44" t="s">
        <v>164</v>
      </c>
      <c r="G31" s="44" t="e">
        <f t="shared" si="2"/>
        <v>#VALUE!</v>
      </c>
      <c r="H31" s="60" t="e">
        <f t="shared" si="3"/>
        <v>#VALUE!</v>
      </c>
    </row>
    <row r="32" spans="1:8" ht="18" customHeight="1">
      <c r="A32" s="183" t="s">
        <v>406</v>
      </c>
      <c r="B32" s="31">
        <v>3154</v>
      </c>
      <c r="C32" s="44" t="s">
        <v>164</v>
      </c>
      <c r="D32" s="44" t="s">
        <v>164</v>
      </c>
      <c r="E32" s="44" t="s">
        <v>164</v>
      </c>
      <c r="F32" s="44" t="s">
        <v>164</v>
      </c>
      <c r="G32" s="44" t="e">
        <f t="shared" si="2"/>
        <v>#VALUE!</v>
      </c>
      <c r="H32" s="60" t="e">
        <f t="shared" si="3"/>
        <v>#VALUE!</v>
      </c>
    </row>
    <row r="33" spans="1:8" ht="18" customHeight="1">
      <c r="A33" s="183" t="s">
        <v>265</v>
      </c>
      <c r="B33" s="31">
        <v>3155</v>
      </c>
      <c r="C33" s="44" t="s">
        <v>164</v>
      </c>
      <c r="D33" s="44" t="s">
        <v>164</v>
      </c>
      <c r="E33" s="44" t="s">
        <v>164</v>
      </c>
      <c r="F33" s="44" t="s">
        <v>164</v>
      </c>
      <c r="G33" s="44" t="e">
        <f t="shared" si="2"/>
        <v>#VALUE!</v>
      </c>
      <c r="H33" s="60" t="e">
        <f t="shared" si="3"/>
        <v>#VALUE!</v>
      </c>
    </row>
    <row r="34" spans="1:8" ht="24.75" customHeight="1">
      <c r="A34" s="120" t="s">
        <v>301</v>
      </c>
      <c r="B34" s="31">
        <v>3156</v>
      </c>
      <c r="C34" s="61">
        <f>SUM(C35:C36)</f>
        <v>0</v>
      </c>
      <c r="D34" s="61">
        <f>SUM(D35:D36)</f>
        <v>0</v>
      </c>
      <c r="E34" s="61">
        <f>SUM(E35:E36)</f>
        <v>0</v>
      </c>
      <c r="F34" s="61">
        <f>SUM(F35:F36)</f>
        <v>0</v>
      </c>
      <c r="G34" s="44">
        <f t="shared" si="2"/>
        <v>0</v>
      </c>
      <c r="H34" s="60" t="e">
        <f t="shared" si="3"/>
        <v>#DIV/0!</v>
      </c>
    </row>
    <row r="35" spans="1:8" ht="38.25" customHeight="1">
      <c r="A35" s="183" t="s">
        <v>45</v>
      </c>
      <c r="B35" s="31" t="s">
        <v>302</v>
      </c>
      <c r="C35" s="44" t="s">
        <v>164</v>
      </c>
      <c r="D35" s="44" t="s">
        <v>164</v>
      </c>
      <c r="E35" s="44" t="s">
        <v>164</v>
      </c>
      <c r="F35" s="44" t="s">
        <v>164</v>
      </c>
      <c r="G35" s="44" t="e">
        <f t="shared" si="2"/>
        <v>#VALUE!</v>
      </c>
      <c r="H35" s="60" t="e">
        <f t="shared" si="3"/>
        <v>#VALUE!</v>
      </c>
    </row>
    <row r="36" spans="1:8" ht="55.5" customHeight="1">
      <c r="A36" s="183" t="s">
        <v>46</v>
      </c>
      <c r="B36" s="31" t="s">
        <v>303</v>
      </c>
      <c r="C36" s="44" t="s">
        <v>164</v>
      </c>
      <c r="D36" s="44" t="s">
        <v>164</v>
      </c>
      <c r="E36" s="44" t="s">
        <v>164</v>
      </c>
      <c r="F36" s="44" t="s">
        <v>164</v>
      </c>
      <c r="G36" s="44" t="e">
        <f t="shared" si="2"/>
        <v>#VALUE!</v>
      </c>
      <c r="H36" s="60" t="e">
        <f t="shared" si="3"/>
        <v>#VALUE!</v>
      </c>
    </row>
    <row r="37" spans="1:8" ht="18" customHeight="1">
      <c r="A37" s="183" t="s">
        <v>304</v>
      </c>
      <c r="B37" s="31">
        <v>3157</v>
      </c>
      <c r="C37" s="44" t="s">
        <v>164</v>
      </c>
      <c r="D37" s="44" t="s">
        <v>164</v>
      </c>
      <c r="E37" s="44" t="s">
        <v>164</v>
      </c>
      <c r="F37" s="44" t="s">
        <v>164</v>
      </c>
      <c r="G37" s="44" t="e">
        <f t="shared" si="2"/>
        <v>#VALUE!</v>
      </c>
      <c r="H37" s="60" t="e">
        <f t="shared" si="3"/>
        <v>#VALUE!</v>
      </c>
    </row>
    <row r="38" spans="1:8" ht="18" customHeight="1">
      <c r="A38" s="183" t="s">
        <v>305</v>
      </c>
      <c r="B38" s="5">
        <v>3160</v>
      </c>
      <c r="C38" s="44" t="s">
        <v>164</v>
      </c>
      <c r="D38" s="44" t="s">
        <v>164</v>
      </c>
      <c r="E38" s="44" t="s">
        <v>164</v>
      </c>
      <c r="F38" s="44" t="s">
        <v>164</v>
      </c>
      <c r="G38" s="44" t="e">
        <f t="shared" si="2"/>
        <v>#VALUE!</v>
      </c>
      <c r="H38" s="60" t="e">
        <f t="shared" si="3"/>
        <v>#VALUE!</v>
      </c>
    </row>
    <row r="39" spans="1:8" ht="18" customHeight="1">
      <c r="A39" s="183" t="s">
        <v>306</v>
      </c>
      <c r="B39" s="5">
        <v>3170</v>
      </c>
      <c r="C39" s="44" t="s">
        <v>164</v>
      </c>
      <c r="D39" s="44" t="s">
        <v>164</v>
      </c>
      <c r="E39" s="44" t="s">
        <v>164</v>
      </c>
      <c r="F39" s="44" t="s">
        <v>164</v>
      </c>
      <c r="G39" s="44" t="e">
        <f t="shared" si="2"/>
        <v>#VALUE!</v>
      </c>
      <c r="H39" s="60" t="e">
        <f t="shared" si="3"/>
        <v>#VALUE!</v>
      </c>
    </row>
    <row r="40" spans="1:10" ht="20.1" customHeight="1">
      <c r="A40" s="170" t="s">
        <v>307</v>
      </c>
      <c r="B40" s="6">
        <v>3195</v>
      </c>
      <c r="C40" s="179">
        <f>C7-C20</f>
        <v>0</v>
      </c>
      <c r="D40" s="179">
        <f>D7-D20</f>
        <v>0</v>
      </c>
      <c r="E40" s="179">
        <f>E7-E20</f>
        <v>0</v>
      </c>
      <c r="F40" s="179">
        <f>F7-F20</f>
        <v>0</v>
      </c>
      <c r="G40" s="47">
        <f>F40-E40</f>
        <v>0</v>
      </c>
      <c r="H40" s="62" t="e">
        <f>(F40/E40)*100</f>
        <v>#DIV/0!</v>
      </c>
      <c r="J40" s="187"/>
    </row>
    <row r="41" spans="1:8" ht="20.1" customHeight="1">
      <c r="A41" s="131" t="s">
        <v>308</v>
      </c>
      <c r="B41" s="175"/>
      <c r="C41" s="175"/>
      <c r="D41" s="256"/>
      <c r="E41" s="257"/>
      <c r="F41" s="257"/>
      <c r="G41" s="257"/>
      <c r="H41" s="258"/>
    </row>
    <row r="42" spans="1:8" ht="20.1" customHeight="1">
      <c r="A42" s="58" t="s">
        <v>309</v>
      </c>
      <c r="B42" s="55">
        <v>3200</v>
      </c>
      <c r="C42" s="179">
        <f>SUM(C43,C45:C49)</f>
        <v>0</v>
      </c>
      <c r="D42" s="179">
        <f>SUM(D43,D45:D49)</f>
        <v>0</v>
      </c>
      <c r="E42" s="179">
        <f>SUM(E43,E45:E49)</f>
        <v>0</v>
      </c>
      <c r="F42" s="179">
        <f>SUM(F43,F45:F49)</f>
        <v>0</v>
      </c>
      <c r="G42" s="47">
        <f>F42-E42</f>
        <v>0</v>
      </c>
      <c r="H42" s="62" t="e">
        <f>(F42/E42)*100</f>
        <v>#DIV/0!</v>
      </c>
    </row>
    <row r="43" spans="1:8" ht="18" customHeight="1">
      <c r="A43" s="183" t="s">
        <v>310</v>
      </c>
      <c r="B43" s="31">
        <v>3210</v>
      </c>
      <c r="C43" s="44"/>
      <c r="D43" s="44"/>
      <c r="E43" s="44"/>
      <c r="F43" s="44"/>
      <c r="G43" s="44">
        <f>F43-E43</f>
        <v>0</v>
      </c>
      <c r="H43" s="60" t="e">
        <f>(F43/E43)*100</f>
        <v>#DIV/0!</v>
      </c>
    </row>
    <row r="44" spans="1:8" ht="18" customHeight="1">
      <c r="A44" s="183" t="s">
        <v>311</v>
      </c>
      <c r="B44" s="5">
        <v>3215</v>
      </c>
      <c r="C44" s="44"/>
      <c r="D44" s="44"/>
      <c r="E44" s="44"/>
      <c r="F44" s="44"/>
      <c r="G44" s="44">
        <f t="shared" si="4" ref="G44:G49">F44-E44</f>
        <v>0</v>
      </c>
      <c r="H44" s="60" t="e">
        <f t="shared" si="5" ref="H44:H49">(F44/E44)*100</f>
        <v>#DIV/0!</v>
      </c>
    </row>
    <row r="45" spans="1:8" ht="18" customHeight="1">
      <c r="A45" s="183" t="s">
        <v>312</v>
      </c>
      <c r="B45" s="5">
        <v>3220</v>
      </c>
      <c r="C45" s="44"/>
      <c r="D45" s="44"/>
      <c r="E45" s="44"/>
      <c r="F45" s="44"/>
      <c r="G45" s="44">
        <f t="shared" si="4"/>
        <v>0</v>
      </c>
      <c r="H45" s="60" t="e">
        <f t="shared" si="5"/>
        <v>#DIV/0!</v>
      </c>
    </row>
    <row r="46" spans="1:8" ht="18" customHeight="1">
      <c r="A46" s="183" t="s">
        <v>313</v>
      </c>
      <c r="B46" s="5">
        <v>3225</v>
      </c>
      <c r="C46" s="44"/>
      <c r="D46" s="44"/>
      <c r="E46" s="44"/>
      <c r="F46" s="44"/>
      <c r="G46" s="44">
        <f t="shared" si="4"/>
        <v>0</v>
      </c>
      <c r="H46" s="60" t="e">
        <f t="shared" si="5"/>
        <v>#DIV/0!</v>
      </c>
    </row>
    <row r="47" spans="1:8" ht="18" customHeight="1">
      <c r="A47" s="183" t="s">
        <v>314</v>
      </c>
      <c r="B47" s="5">
        <v>3230</v>
      </c>
      <c r="C47" s="44"/>
      <c r="D47" s="44"/>
      <c r="E47" s="44"/>
      <c r="F47" s="44"/>
      <c r="G47" s="44">
        <f t="shared" si="4"/>
        <v>0</v>
      </c>
      <c r="H47" s="60" t="e">
        <f t="shared" si="5"/>
        <v>#DIV/0!</v>
      </c>
    </row>
    <row r="48" spans="1:8" ht="18" customHeight="1">
      <c r="A48" s="183" t="s">
        <v>315</v>
      </c>
      <c r="B48" s="5">
        <v>3235</v>
      </c>
      <c r="C48" s="44"/>
      <c r="D48" s="44"/>
      <c r="E48" s="44"/>
      <c r="F48" s="44"/>
      <c r="G48" s="44">
        <f t="shared" si="4"/>
        <v>0</v>
      </c>
      <c r="H48" s="60" t="e">
        <f t="shared" si="5"/>
        <v>#DIV/0!</v>
      </c>
    </row>
    <row r="49" spans="1:8" ht="18" customHeight="1">
      <c r="A49" s="183" t="s">
        <v>294</v>
      </c>
      <c r="B49" s="5">
        <v>3240</v>
      </c>
      <c r="C49" s="44"/>
      <c r="D49" s="44"/>
      <c r="E49" s="44"/>
      <c r="F49" s="44"/>
      <c r="G49" s="44">
        <f t="shared" si="4"/>
        <v>0</v>
      </c>
      <c r="H49" s="60" t="e">
        <f t="shared" si="5"/>
        <v>#DIV/0!</v>
      </c>
    </row>
    <row r="50" spans="1:8" ht="20.1" customHeight="1">
      <c r="A50" s="170" t="s">
        <v>316</v>
      </c>
      <c r="B50" s="6">
        <v>3255</v>
      </c>
      <c r="C50" s="179">
        <f>SUM(C51,C53,C58,C59)</f>
        <v>0</v>
      </c>
      <c r="D50" s="179">
        <f>SUM(D51,D53,D58,D59)</f>
        <v>0</v>
      </c>
      <c r="E50" s="179">
        <f>SUM(E51,E53,E58,E59)</f>
        <v>0</v>
      </c>
      <c r="F50" s="179">
        <f>SUM(F51,F53,F58,F59)</f>
        <v>0</v>
      </c>
      <c r="G50" s="47">
        <f>F50-E50</f>
        <v>0</v>
      </c>
      <c r="H50" s="62" t="e">
        <f>(F50/E50)*100</f>
        <v>#DIV/0!</v>
      </c>
    </row>
    <row r="51" spans="1:8" ht="18" customHeight="1">
      <c r="A51" s="183" t="s">
        <v>317</v>
      </c>
      <c r="B51" s="5">
        <v>3260</v>
      </c>
      <c r="C51" s="44" t="s">
        <v>164</v>
      </c>
      <c r="D51" s="44" t="s">
        <v>164</v>
      </c>
      <c r="E51" s="44" t="s">
        <v>164</v>
      </c>
      <c r="F51" s="44" t="s">
        <v>164</v>
      </c>
      <c r="G51" s="44" t="e">
        <f>F51-E51</f>
        <v>#VALUE!</v>
      </c>
      <c r="H51" s="60" t="e">
        <f>(F51/E51)*100</f>
        <v>#VALUE!</v>
      </c>
    </row>
    <row r="52" spans="1:8" ht="18" customHeight="1">
      <c r="A52" s="183" t="s">
        <v>318</v>
      </c>
      <c r="B52" s="5">
        <v>3265</v>
      </c>
      <c r="C52" s="44" t="s">
        <v>164</v>
      </c>
      <c r="D52" s="44" t="s">
        <v>164</v>
      </c>
      <c r="E52" s="44" t="s">
        <v>164</v>
      </c>
      <c r="F52" s="44" t="s">
        <v>164</v>
      </c>
      <c r="G52" s="44" t="e">
        <f t="shared" si="6" ref="G52:G59">F52-E52</f>
        <v>#VALUE!</v>
      </c>
      <c r="H52" s="60" t="e">
        <f t="shared" si="7" ref="H52:H59">(F52/E52)*100</f>
        <v>#VALUE!</v>
      </c>
    </row>
    <row r="53" spans="1:8" ht="18" customHeight="1">
      <c r="A53" s="183" t="s">
        <v>319</v>
      </c>
      <c r="B53" s="5">
        <v>3270</v>
      </c>
      <c r="C53" s="61">
        <f>SUM(C54:C57)</f>
        <v>0</v>
      </c>
      <c r="D53" s="61">
        <f>SUM(D54:D57)</f>
        <v>0</v>
      </c>
      <c r="E53" s="61">
        <f>SUM(E54:E57)</f>
        <v>0</v>
      </c>
      <c r="F53" s="61">
        <f>SUM(F54:F57)</f>
        <v>0</v>
      </c>
      <c r="G53" s="44">
        <f t="shared" si="6"/>
        <v>0</v>
      </c>
      <c r="H53" s="60" t="e">
        <f t="shared" si="7"/>
        <v>#DIV/0!</v>
      </c>
    </row>
    <row r="54" spans="1:8" ht="18" customHeight="1">
      <c r="A54" s="183" t="s">
        <v>320</v>
      </c>
      <c r="B54" s="5">
        <v>3271</v>
      </c>
      <c r="C54" s="44" t="s">
        <v>164</v>
      </c>
      <c r="D54" s="44" t="s">
        <v>164</v>
      </c>
      <c r="E54" s="44" t="s">
        <v>164</v>
      </c>
      <c r="F54" s="44" t="s">
        <v>164</v>
      </c>
      <c r="G54" s="44" t="e">
        <f t="shared" si="6"/>
        <v>#VALUE!</v>
      </c>
      <c r="H54" s="60" t="e">
        <f t="shared" si="7"/>
        <v>#VALUE!</v>
      </c>
    </row>
    <row r="55" spans="1:8" ht="18" customHeight="1">
      <c r="A55" s="183" t="s">
        <v>321</v>
      </c>
      <c r="B55" s="5">
        <v>3272</v>
      </c>
      <c r="C55" s="44" t="s">
        <v>164</v>
      </c>
      <c r="D55" s="44" t="s">
        <v>164</v>
      </c>
      <c r="E55" s="44" t="s">
        <v>164</v>
      </c>
      <c r="F55" s="44" t="s">
        <v>164</v>
      </c>
      <c r="G55" s="44" t="e">
        <f t="shared" si="6"/>
        <v>#VALUE!</v>
      </c>
      <c r="H55" s="60" t="e">
        <f t="shared" si="7"/>
        <v>#VALUE!</v>
      </c>
    </row>
    <row r="56" spans="1:8" ht="18" customHeight="1">
      <c r="A56" s="183" t="s">
        <v>322</v>
      </c>
      <c r="B56" s="5">
        <v>3273</v>
      </c>
      <c r="C56" s="44" t="s">
        <v>164</v>
      </c>
      <c r="D56" s="44" t="s">
        <v>164</v>
      </c>
      <c r="E56" s="44" t="s">
        <v>164</v>
      </c>
      <c r="F56" s="44" t="s">
        <v>164</v>
      </c>
      <c r="G56" s="44" t="e">
        <f t="shared" si="6"/>
        <v>#VALUE!</v>
      </c>
      <c r="H56" s="60" t="e">
        <f t="shared" si="7"/>
        <v>#VALUE!</v>
      </c>
    </row>
    <row r="57" spans="1:8" ht="18" customHeight="1">
      <c r="A57" s="183" t="s">
        <v>323</v>
      </c>
      <c r="B57" s="5">
        <v>3274</v>
      </c>
      <c r="C57" s="44" t="s">
        <v>164</v>
      </c>
      <c r="D57" s="44" t="s">
        <v>164</v>
      </c>
      <c r="E57" s="44" t="s">
        <v>164</v>
      </c>
      <c r="F57" s="44" t="s">
        <v>164</v>
      </c>
      <c r="G57" s="44" t="e">
        <f>F57-E57</f>
        <v>#VALUE!</v>
      </c>
      <c r="H57" s="60" t="e">
        <f>(F57/E57)*100</f>
        <v>#VALUE!</v>
      </c>
    </row>
    <row r="58" spans="1:8" ht="18" customHeight="1">
      <c r="A58" s="183" t="s">
        <v>324</v>
      </c>
      <c r="B58" s="5">
        <v>3280</v>
      </c>
      <c r="C58" s="44" t="s">
        <v>164</v>
      </c>
      <c r="D58" s="44" t="s">
        <v>164</v>
      </c>
      <c r="E58" s="44" t="s">
        <v>164</v>
      </c>
      <c r="F58" s="44" t="s">
        <v>164</v>
      </c>
      <c r="G58" s="44" t="e">
        <f t="shared" si="6"/>
        <v>#VALUE!</v>
      </c>
      <c r="H58" s="60" t="e">
        <f t="shared" si="7"/>
        <v>#VALUE!</v>
      </c>
    </row>
    <row r="59" spans="1:8" ht="18" customHeight="1">
      <c r="A59" s="183" t="s">
        <v>325</v>
      </c>
      <c r="B59" s="5">
        <v>3290</v>
      </c>
      <c r="C59" s="44" t="s">
        <v>164</v>
      </c>
      <c r="D59" s="44" t="s">
        <v>164</v>
      </c>
      <c r="E59" s="44" t="s">
        <v>164</v>
      </c>
      <c r="F59" s="44" t="s">
        <v>164</v>
      </c>
      <c r="G59" s="44" t="e">
        <f t="shared" si="6"/>
        <v>#VALUE!</v>
      </c>
      <c r="H59" s="60" t="e">
        <f t="shared" si="7"/>
        <v>#VALUE!</v>
      </c>
    </row>
    <row r="60" spans="1:10" ht="20.1" customHeight="1">
      <c r="A60" s="59" t="s">
        <v>326</v>
      </c>
      <c r="B60" s="56">
        <v>3295</v>
      </c>
      <c r="C60" s="179">
        <f>C42-C50</f>
        <v>0</v>
      </c>
      <c r="D60" s="179">
        <f>D42-D50</f>
        <v>0</v>
      </c>
      <c r="E60" s="179">
        <f>E42-E50</f>
        <v>0</v>
      </c>
      <c r="F60" s="179">
        <f>F42-F50</f>
        <v>0</v>
      </c>
      <c r="G60" s="72">
        <f>F60-E60</f>
        <v>0</v>
      </c>
      <c r="H60" s="73" t="e">
        <f>(F60/E60)*100</f>
        <v>#DIV/0!</v>
      </c>
      <c r="J60" s="187"/>
    </row>
    <row r="61" spans="1:8" ht="20.1" customHeight="1">
      <c r="A61" s="131" t="s">
        <v>327</v>
      </c>
      <c r="B61" s="175"/>
      <c r="C61" s="175"/>
      <c r="D61" s="175"/>
      <c r="E61" s="175"/>
      <c r="F61" s="175"/>
      <c r="G61" s="53"/>
      <c r="H61" s="75"/>
    </row>
    <row r="62" spans="1:8" ht="20.1" customHeight="1">
      <c r="A62" s="58" t="s">
        <v>328</v>
      </c>
      <c r="B62" s="55">
        <v>3300</v>
      </c>
      <c r="C62" s="49">
        <f>SUM(C63,C64,C68)</f>
        <v>0</v>
      </c>
      <c r="D62" s="49">
        <f>SUM(D63,D64,D68)</f>
        <v>0</v>
      </c>
      <c r="E62" s="49">
        <f>SUM(E63,E64,E68)</f>
        <v>0</v>
      </c>
      <c r="F62" s="49">
        <f>SUM(F63,F64,F68)</f>
        <v>0</v>
      </c>
      <c r="G62" s="54">
        <f t="shared" si="8" ref="G62:G70">F62-E62</f>
        <v>0</v>
      </c>
      <c r="H62" s="74" t="e">
        <f t="shared" si="9" ref="H62:H70">(F62/E62)*100</f>
        <v>#DIV/0!</v>
      </c>
    </row>
    <row r="63" spans="1:8" ht="18" customHeight="1">
      <c r="A63" s="183" t="s">
        <v>329</v>
      </c>
      <c r="B63" s="5">
        <v>3305</v>
      </c>
      <c r="C63" s="44"/>
      <c r="D63" s="44"/>
      <c r="E63" s="44"/>
      <c r="F63" s="44"/>
      <c r="G63" s="44">
        <f t="shared" si="8"/>
        <v>0</v>
      </c>
      <c r="H63" s="60" t="e">
        <f t="shared" si="9"/>
        <v>#DIV/0!</v>
      </c>
    </row>
    <row r="64" spans="1:8" ht="18" customHeight="1">
      <c r="A64" s="183" t="s">
        <v>330</v>
      </c>
      <c r="B64" s="5">
        <v>3310</v>
      </c>
      <c r="C64" s="61">
        <f>SUM(C65:C67)</f>
        <v>0</v>
      </c>
      <c r="D64" s="61">
        <f>SUM(D65:D67)</f>
        <v>0</v>
      </c>
      <c r="E64" s="61">
        <f>SUM(E65:E67)</f>
        <v>0</v>
      </c>
      <c r="F64" s="61">
        <f>SUM(F65:F67)</f>
        <v>0</v>
      </c>
      <c r="G64" s="44">
        <f t="shared" si="8"/>
        <v>0</v>
      </c>
      <c r="H64" s="60" t="e">
        <f t="shared" si="9"/>
        <v>#DIV/0!</v>
      </c>
    </row>
    <row r="65" spans="1:8" ht="18" customHeight="1">
      <c r="A65" s="183" t="s">
        <v>291</v>
      </c>
      <c r="B65" s="31">
        <v>3311</v>
      </c>
      <c r="C65" s="44"/>
      <c r="D65" s="44"/>
      <c r="E65" s="44"/>
      <c r="F65" s="44"/>
      <c r="G65" s="44">
        <f t="shared" si="8"/>
        <v>0</v>
      </c>
      <c r="H65" s="60" t="e">
        <f t="shared" si="9"/>
        <v>#DIV/0!</v>
      </c>
    </row>
    <row r="66" spans="1:8" ht="18" customHeight="1">
      <c r="A66" s="183" t="s">
        <v>292</v>
      </c>
      <c r="B66" s="31">
        <v>3312</v>
      </c>
      <c r="C66" s="44"/>
      <c r="D66" s="44"/>
      <c r="E66" s="44"/>
      <c r="F66" s="44"/>
      <c r="G66" s="44">
        <f t="shared" si="8"/>
        <v>0</v>
      </c>
      <c r="H66" s="60" t="e">
        <f t="shared" si="9"/>
        <v>#DIV/0!</v>
      </c>
    </row>
    <row r="67" spans="1:8" ht="18" customHeight="1">
      <c r="A67" s="183" t="s">
        <v>293</v>
      </c>
      <c r="B67" s="31">
        <v>3313</v>
      </c>
      <c r="C67" s="44"/>
      <c r="D67" s="44"/>
      <c r="E67" s="44"/>
      <c r="F67" s="44"/>
      <c r="G67" s="44">
        <f t="shared" si="8"/>
        <v>0</v>
      </c>
      <c r="H67" s="60" t="e">
        <f t="shared" si="9"/>
        <v>#DIV/0!</v>
      </c>
    </row>
    <row r="68" spans="1:8" ht="18" customHeight="1">
      <c r="A68" s="183" t="s">
        <v>294</v>
      </c>
      <c r="B68" s="5">
        <v>3320</v>
      </c>
      <c r="C68" s="44"/>
      <c r="D68" s="44"/>
      <c r="E68" s="44"/>
      <c r="F68" s="44"/>
      <c r="G68" s="44">
        <f t="shared" si="8"/>
        <v>0</v>
      </c>
      <c r="H68" s="60" t="e">
        <f t="shared" si="9"/>
        <v>#DIV/0!</v>
      </c>
    </row>
    <row r="69" spans="1:8" ht="20.1" customHeight="1">
      <c r="A69" s="170" t="s">
        <v>331</v>
      </c>
      <c r="B69" s="6">
        <v>3330</v>
      </c>
      <c r="C69" s="179">
        <f>SUM(C70,C71,C75:C78)</f>
        <v>0</v>
      </c>
      <c r="D69" s="179">
        <f>SUM(D70,D71,D75:D78)</f>
        <v>0</v>
      </c>
      <c r="E69" s="179">
        <f>SUM(E70,E71,E75:E78)</f>
        <v>0</v>
      </c>
      <c r="F69" s="179">
        <f>SUM(F70,F71,F75:F78)</f>
        <v>0</v>
      </c>
      <c r="G69" s="47">
        <f t="shared" si="8"/>
        <v>0</v>
      </c>
      <c r="H69" s="62" t="e">
        <f t="shared" si="9"/>
        <v>#DIV/0!</v>
      </c>
    </row>
    <row r="70" spans="1:8" ht="18" customHeight="1">
      <c r="A70" s="183" t="s">
        <v>332</v>
      </c>
      <c r="B70" s="5">
        <v>3335</v>
      </c>
      <c r="C70" s="44" t="s">
        <v>164</v>
      </c>
      <c r="D70" s="44" t="s">
        <v>164</v>
      </c>
      <c r="E70" s="44" t="s">
        <v>164</v>
      </c>
      <c r="F70" s="44" t="s">
        <v>164</v>
      </c>
      <c r="G70" s="44" t="e">
        <f t="shared" si="8"/>
        <v>#VALUE!</v>
      </c>
      <c r="H70" s="60" t="e">
        <f t="shared" si="9"/>
        <v>#VALUE!</v>
      </c>
    </row>
    <row r="71" spans="1:8" ht="18" customHeight="1">
      <c r="A71" s="183" t="s">
        <v>333</v>
      </c>
      <c r="B71" s="31">
        <v>3340</v>
      </c>
      <c r="C71" s="61">
        <f>SUM(C72:C74)</f>
        <v>0</v>
      </c>
      <c r="D71" s="61">
        <f>SUM(D72:D74)</f>
        <v>0</v>
      </c>
      <c r="E71" s="61">
        <f>SUM(E72:E74)</f>
        <v>0</v>
      </c>
      <c r="F71" s="61">
        <f>SUM(F72:F74)</f>
        <v>0</v>
      </c>
      <c r="G71" s="44">
        <f t="shared" si="10" ref="G71:G78">F71-E71</f>
        <v>0</v>
      </c>
      <c r="H71" s="60" t="e">
        <f t="shared" si="11" ref="H71:H78">(F71/E71)*100</f>
        <v>#DIV/0!</v>
      </c>
    </row>
    <row r="72" spans="1:8" ht="18" customHeight="1">
      <c r="A72" s="183" t="s">
        <v>291</v>
      </c>
      <c r="B72" s="31">
        <v>3341</v>
      </c>
      <c r="C72" s="44" t="s">
        <v>164</v>
      </c>
      <c r="D72" s="44" t="s">
        <v>164</v>
      </c>
      <c r="E72" s="44" t="s">
        <v>164</v>
      </c>
      <c r="F72" s="44" t="s">
        <v>164</v>
      </c>
      <c r="G72" s="44" t="e">
        <f t="shared" si="10"/>
        <v>#VALUE!</v>
      </c>
      <c r="H72" s="60" t="e">
        <f t="shared" si="11"/>
        <v>#VALUE!</v>
      </c>
    </row>
    <row r="73" spans="1:8" ht="18" customHeight="1">
      <c r="A73" s="183" t="s">
        <v>292</v>
      </c>
      <c r="B73" s="31">
        <v>3342</v>
      </c>
      <c r="C73" s="44" t="s">
        <v>164</v>
      </c>
      <c r="D73" s="44" t="s">
        <v>164</v>
      </c>
      <c r="E73" s="44" t="s">
        <v>164</v>
      </c>
      <c r="F73" s="44" t="s">
        <v>164</v>
      </c>
      <c r="G73" s="44" t="e">
        <f t="shared" si="10"/>
        <v>#VALUE!</v>
      </c>
      <c r="H73" s="60" t="e">
        <f t="shared" si="11"/>
        <v>#VALUE!</v>
      </c>
    </row>
    <row r="74" spans="1:8" ht="18" customHeight="1">
      <c r="A74" s="183" t="s">
        <v>293</v>
      </c>
      <c r="B74" s="31">
        <v>3343</v>
      </c>
      <c r="C74" s="44" t="s">
        <v>164</v>
      </c>
      <c r="D74" s="44" t="s">
        <v>164</v>
      </c>
      <c r="E74" s="44" t="s">
        <v>164</v>
      </c>
      <c r="F74" s="44" t="s">
        <v>164</v>
      </c>
      <c r="G74" s="44" t="e">
        <f t="shared" si="10"/>
        <v>#VALUE!</v>
      </c>
      <c r="H74" s="60" t="e">
        <f t="shared" si="11"/>
        <v>#VALUE!</v>
      </c>
    </row>
    <row r="75" spans="1:8" ht="18" customHeight="1">
      <c r="A75" s="183" t="s">
        <v>334</v>
      </c>
      <c r="B75" s="31">
        <v>3350</v>
      </c>
      <c r="C75" s="44" t="s">
        <v>164</v>
      </c>
      <c r="D75" s="44" t="s">
        <v>164</v>
      </c>
      <c r="E75" s="44" t="s">
        <v>164</v>
      </c>
      <c r="F75" s="44" t="s">
        <v>164</v>
      </c>
      <c r="G75" s="44" t="e">
        <f t="shared" si="10"/>
        <v>#VALUE!</v>
      </c>
      <c r="H75" s="60" t="e">
        <f t="shared" si="11"/>
        <v>#VALUE!</v>
      </c>
    </row>
    <row r="76" spans="1:8" ht="21.75" customHeight="1">
      <c r="A76" s="183" t="s">
        <v>335</v>
      </c>
      <c r="B76" s="31">
        <v>3360</v>
      </c>
      <c r="C76" s="44" t="s">
        <v>164</v>
      </c>
      <c r="D76" s="44" t="s">
        <v>164</v>
      </c>
      <c r="E76" s="44" t="s">
        <v>164</v>
      </c>
      <c r="F76" s="44" t="s">
        <v>164</v>
      </c>
      <c r="G76" s="44" t="e">
        <f t="shared" si="10"/>
        <v>#VALUE!</v>
      </c>
      <c r="H76" s="60" t="e">
        <f t="shared" si="11"/>
        <v>#VALUE!</v>
      </c>
    </row>
    <row r="77" spans="1:8" ht="23.25" customHeight="1">
      <c r="A77" s="183" t="s">
        <v>336</v>
      </c>
      <c r="B77" s="31">
        <v>3370</v>
      </c>
      <c r="C77" s="44" t="s">
        <v>164</v>
      </c>
      <c r="D77" s="44" t="s">
        <v>164</v>
      </c>
      <c r="E77" s="44" t="s">
        <v>164</v>
      </c>
      <c r="F77" s="44" t="s">
        <v>164</v>
      </c>
      <c r="G77" s="44" t="e">
        <f t="shared" si="10"/>
        <v>#VALUE!</v>
      </c>
      <c r="H77" s="60" t="e">
        <f t="shared" si="11"/>
        <v>#VALUE!</v>
      </c>
    </row>
    <row r="78" spans="1:8" ht="18" customHeight="1">
      <c r="A78" s="183" t="s">
        <v>325</v>
      </c>
      <c r="B78" s="5">
        <v>3380</v>
      </c>
      <c r="C78" s="44" t="s">
        <v>164</v>
      </c>
      <c r="D78" s="44" t="s">
        <v>164</v>
      </c>
      <c r="E78" s="44" t="s">
        <v>164</v>
      </c>
      <c r="F78" s="44" t="s">
        <v>164</v>
      </c>
      <c r="G78" s="44" t="e">
        <f t="shared" si="10"/>
        <v>#VALUE!</v>
      </c>
      <c r="H78" s="60" t="e">
        <f t="shared" si="11"/>
        <v>#VALUE!</v>
      </c>
    </row>
    <row r="79" spans="1:10" ht="20.1" customHeight="1">
      <c r="A79" s="170" t="s">
        <v>337</v>
      </c>
      <c r="B79" s="6">
        <v>3395</v>
      </c>
      <c r="C79" s="179">
        <f>C62-C69</f>
        <v>0</v>
      </c>
      <c r="D79" s="179">
        <f>D62-D69</f>
        <v>0</v>
      </c>
      <c r="E79" s="179">
        <f>E62-E69</f>
        <v>0</v>
      </c>
      <c r="F79" s="179">
        <f>F62-F69</f>
        <v>0</v>
      </c>
      <c r="G79" s="47">
        <f>F79-E79</f>
        <v>0</v>
      </c>
      <c r="H79" s="62" t="e">
        <f>(F79/E79)*100</f>
        <v>#DIV/0!</v>
      </c>
      <c r="J79" s="187"/>
    </row>
    <row r="80" spans="1:10" ht="20.1" customHeight="1">
      <c r="A80" s="170" t="s">
        <v>338</v>
      </c>
      <c r="B80" s="6">
        <v>3400</v>
      </c>
      <c r="C80" s="179">
        <f>C40+C60+C79</f>
        <v>0</v>
      </c>
      <c r="D80" s="179">
        <f>D40+D60+D79</f>
        <v>0</v>
      </c>
      <c r="E80" s="179">
        <f>E40+E60+E79</f>
        <v>0</v>
      </c>
      <c r="F80" s="179">
        <f>F40+F60+F79</f>
        <v>0</v>
      </c>
      <c r="G80" s="47">
        <f>F80-E80</f>
        <v>0</v>
      </c>
      <c r="H80" s="62" t="e">
        <f>(F80/E80)*100</f>
        <v>#DIV/0!</v>
      </c>
      <c r="J80" s="187"/>
    </row>
    <row r="81" spans="1:8" ht="20.1" customHeight="1">
      <c r="A81" s="183" t="s">
        <v>339</v>
      </c>
      <c r="B81" s="5">
        <v>3405</v>
      </c>
      <c r="C81" s="44"/>
      <c r="D81" s="44"/>
      <c r="E81" s="44"/>
      <c r="F81" s="44"/>
      <c r="G81" s="44">
        <f>F81-E81</f>
        <v>0</v>
      </c>
      <c r="H81" s="60" t="e">
        <f>(F81/E81)*100</f>
        <v>#DIV/0!</v>
      </c>
    </row>
    <row r="82" spans="1:8" ht="20.1" customHeight="1">
      <c r="A82" s="39" t="s">
        <v>340</v>
      </c>
      <c r="B82" s="5">
        <v>3410</v>
      </c>
      <c r="C82" s="44"/>
      <c r="D82" s="44"/>
      <c r="E82" s="44"/>
      <c r="F82" s="44"/>
      <c r="G82" s="44">
        <f>F82-E82</f>
        <v>0</v>
      </c>
      <c r="H82" s="60" t="e">
        <f>(F82/E82)*100</f>
        <v>#DIV/0!</v>
      </c>
    </row>
    <row r="83" spans="1:10" ht="20.1" customHeight="1">
      <c r="A83" s="183" t="s">
        <v>341</v>
      </c>
      <c r="B83" s="5">
        <v>3415</v>
      </c>
      <c r="C83" s="48">
        <f>C81+C80+C82</f>
        <v>0</v>
      </c>
      <c r="D83" s="48">
        <f>D81+D80+D82</f>
        <v>0</v>
      </c>
      <c r="E83" s="48">
        <f>E81+E80+E82</f>
        <v>0</v>
      </c>
      <c r="F83" s="48">
        <f>F81+F80+F82</f>
        <v>0</v>
      </c>
      <c r="G83" s="44">
        <f>F83-E83</f>
        <v>0</v>
      </c>
      <c r="H83" s="60" t="e">
        <f>(F83/E83)*100</f>
        <v>#DIV/0!</v>
      </c>
      <c r="J83" s="187"/>
    </row>
    <row r="84" spans="1:8" ht="15.75" customHeight="1">
      <c r="A84" s="169"/>
      <c r="B84" s="1"/>
      <c r="C84" s="64"/>
      <c r="D84" s="64"/>
      <c r="E84" s="64"/>
      <c r="F84" s="64"/>
      <c r="G84" s="64"/>
      <c r="H84" s="71"/>
    </row>
    <row r="85" spans="1:8" s="4" customFormat="1" ht="15" customHeight="1">
      <c r="A85" s="2"/>
      <c r="B85" s="15"/>
      <c r="C85" s="15"/>
      <c r="D85" s="15"/>
      <c r="E85" s="15"/>
      <c r="F85" s="15"/>
      <c r="G85" s="15"/>
      <c r="H85" s="15"/>
    </row>
    <row r="86" spans="1:5" ht="21.75" customHeight="1">
      <c r="A86" s="173" t="s">
        <v>239</v>
      </c>
      <c r="B86" s="1"/>
      <c r="C86" s="228" t="s">
        <v>240</v>
      </c>
      <c r="D86" s="228"/>
      <c r="E86" s="38"/>
    </row>
    <row r="87" spans="1:8" ht="18.75">
      <c r="A87" s="14" t="s">
        <v>342</v>
      </c>
      <c r="C87" s="201" t="s">
        <v>151</v>
      </c>
      <c r="D87" s="201"/>
      <c r="F87" s="201" t="s">
        <v>149</v>
      </c>
      <c r="G87" s="201"/>
      <c r="H87" s="201"/>
    </row>
  </sheetData>
  <sheetProtection algorithmName="SHA-512" hashValue="AxiXysxLq2ekM4QAd9XjK/LNFofUrs4iGMzZqw9CUBJGVrO7atHKUFVG3/mz9LTSWGk55csVK9ygXc9KuIcfEA==" saltValue="wJm2yx9ymrwrYdvxDtk17g==" spinCount="100000" sheet="1" objects="1" scenarios="1"/>
  <protectedRanges>
    <protectedRange sqref="E3" name="Діапазон2"/>
    <protectedRange sqref="C8:F14 C16:F19 C21:F23 C25:F27 C29:F33 C35:F39 C43:F49 C51:F52 C54:F59 C63:F63 C65:F68 C70:F70 C72:F78 C81:F82 A86:H86" name="Діапазон1"/>
  </protectedRanges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ageMargins left="1.1811023622047245" right="0.3937007874015748" top="0.7874015748031497" bottom="0.7874015748031497" header="0.1968503937007874" footer="0.2362204724409449"/>
  <pageSetup orientation="landscape" paperSize="9" scale="55" r:id="rId1"/>
  <headerFooter alignWithMargins="0">
    <oddHeader xml:space="preserve">&amp;R&amp;"Times New Roman,звичайний"&amp;14Продовження Додатка 3
Таблиця ІІІ
</oddHeader>
  </headerFooter>
  <rowBreaks count="1" manualBreakCount="1">
    <brk id="40" max="16383" man="1"/>
  </rowBreaks>
  <ignoredErrors>
    <ignoredError sqref="H7:H8 G60:H60 G40:H40 G79:H81 G50:H51 H20 G42:H43 G69:H70 G62:H63" evalError="1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99"/>
  </sheetPr>
  <dimension ref="A1:S183"/>
  <sheetViews>
    <sheetView zoomScale="60" zoomScaleNormal="60" zoomScaleSheetLayoutView="53" workbookViewId="0" topLeftCell="A13">
      <selection pane="topLeft" activeCell="Q26" sqref="Q26:S26"/>
    </sheetView>
  </sheetViews>
  <sheetFormatPr defaultRowHeight="18.75"/>
  <cols>
    <col min="1" max="1" width="50.714285714285715" style="2" customWidth="1"/>
    <col min="2" max="2" width="16.142857142857142" style="3" customWidth="1"/>
    <col min="3" max="8" width="15.142857142857142" style="3" customWidth="1"/>
    <col min="9" max="16" width="15.142857142857142" style="2" customWidth="1"/>
    <col min="17" max="17" width="15.714285714285714" style="2" customWidth="1"/>
    <col min="18" max="19" width="15.142857142857142" style="2" customWidth="1"/>
    <col min="20" max="20" width="13.571428571428571" style="2" customWidth="1"/>
    <col min="21" max="21" width="9.142857142857142" style="2"/>
    <col min="22" max="22" width="9.142857142857142" style="2" customWidth="1"/>
    <col min="23" max="16384" width="9.142857142857142" style="2"/>
  </cols>
  <sheetData>
    <row r="1" spans="1:15" ht="18.75">
      <c r="A1" s="209" t="s">
        <v>343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8" ht="18.75">
      <c r="A2" s="278"/>
      <c r="B2" s="278"/>
      <c r="C2" s="278"/>
      <c r="D2" s="278"/>
      <c r="E2" s="278"/>
      <c r="F2" s="278"/>
      <c r="G2" s="278"/>
      <c r="H2" s="278"/>
    </row>
    <row r="3" spans="1:19" ht="57" customHeight="1">
      <c r="A3" s="239" t="s">
        <v>25</v>
      </c>
      <c r="B3" s="239"/>
      <c r="C3" s="239"/>
      <c r="D3" s="239"/>
      <c r="E3" s="239"/>
      <c r="F3" s="239"/>
      <c r="G3" s="168" t="s">
        <v>26</v>
      </c>
      <c r="H3" s="275" t="s">
        <v>27</v>
      </c>
      <c r="I3" s="276"/>
      <c r="J3" s="276"/>
      <c r="K3" s="277"/>
      <c r="L3" s="253" t="s">
        <v>28</v>
      </c>
      <c r="M3" s="253"/>
      <c r="N3" s="253"/>
      <c r="O3" s="253"/>
      <c r="P3" s="253"/>
      <c r="Q3" s="253"/>
      <c r="R3" s="253"/>
      <c r="S3" s="253"/>
    </row>
    <row r="4" spans="1:19" ht="56.25" customHeight="1">
      <c r="A4" s="239"/>
      <c r="B4" s="239"/>
      <c r="C4" s="239"/>
      <c r="D4" s="239"/>
      <c r="E4" s="239"/>
      <c r="F4" s="239"/>
      <c r="G4" s="168"/>
      <c r="H4" s="217" t="s">
        <v>29</v>
      </c>
      <c r="I4" s="217"/>
      <c r="J4" s="217" t="s">
        <v>30</v>
      </c>
      <c r="K4" s="217"/>
      <c r="L4" s="217" t="s">
        <v>31</v>
      </c>
      <c r="M4" s="217"/>
      <c r="N4" s="204" t="s">
        <v>32</v>
      </c>
      <c r="O4" s="206"/>
      <c r="P4" s="239" t="s">
        <v>33</v>
      </c>
      <c r="Q4" s="239"/>
      <c r="R4" s="239" t="s">
        <v>34</v>
      </c>
      <c r="S4" s="239"/>
    </row>
    <row r="5" spans="1:19" ht="18" customHeight="1">
      <c r="A5" s="239">
        <v>1</v>
      </c>
      <c r="B5" s="239"/>
      <c r="C5" s="239"/>
      <c r="D5" s="239"/>
      <c r="E5" s="239"/>
      <c r="F5" s="239"/>
      <c r="G5" s="168">
        <v>2</v>
      </c>
      <c r="H5" s="217"/>
      <c r="I5" s="217"/>
      <c r="J5" s="217"/>
      <c r="K5" s="217"/>
      <c r="L5" s="217">
        <v>5</v>
      </c>
      <c r="M5" s="217">
        <v>5</v>
      </c>
      <c r="N5" s="217">
        <v>6</v>
      </c>
      <c r="O5" s="217"/>
      <c r="P5" s="239">
        <v>7</v>
      </c>
      <c r="Q5" s="239"/>
      <c r="R5" s="239">
        <v>8</v>
      </c>
      <c r="S5" s="239"/>
    </row>
    <row r="6" spans="1:19" s="4" customFormat="1" ht="37.5" customHeight="1">
      <c r="A6" s="248" t="s">
        <v>344</v>
      </c>
      <c r="B6" s="248"/>
      <c r="C6" s="248"/>
      <c r="D6" s="248"/>
      <c r="E6" s="248"/>
      <c r="F6" s="248"/>
      <c r="G6" s="6">
        <v>4000</v>
      </c>
      <c r="H6" s="264">
        <f t="shared" si="0" ref="H6:O6">SUM(H7:H12)</f>
        <v>0</v>
      </c>
      <c r="I6" s="264">
        <f t="shared" si="0"/>
        <v>0</v>
      </c>
      <c r="J6" s="264">
        <f t="shared" si="0"/>
        <v>0</v>
      </c>
      <c r="K6" s="264">
        <f t="shared" si="0"/>
        <v>0</v>
      </c>
      <c r="L6" s="264">
        <f t="shared" si="0"/>
        <v>0</v>
      </c>
      <c r="M6" s="264">
        <f t="shared" si="0"/>
        <v>0</v>
      </c>
      <c r="N6" s="264">
        <f t="shared" si="0"/>
        <v>0</v>
      </c>
      <c r="O6" s="264">
        <f t="shared" si="0"/>
        <v>0</v>
      </c>
      <c r="P6" s="264">
        <f t="shared" si="1" ref="P6:P12">SUM(N6-L6)</f>
        <v>0</v>
      </c>
      <c r="Q6" s="264">
        <f t="shared" si="2" ref="Q6:Q12">SUM(B6,E6,G6,M6)</f>
        <v>4000</v>
      </c>
      <c r="R6" s="266" t="e">
        <f t="shared" si="3" ref="R6:R12">(N6/L6)*100</f>
        <v>#DIV/0!</v>
      </c>
      <c r="S6" s="266">
        <f t="shared" si="4" ref="S6:S12">SUM(D6,G6,I6,O6)</f>
        <v>4000</v>
      </c>
    </row>
    <row r="7" spans="1:19" ht="20.1" customHeight="1">
      <c r="A7" s="274" t="s">
        <v>345</v>
      </c>
      <c r="B7" s="274"/>
      <c r="C7" s="274"/>
      <c r="D7" s="274"/>
      <c r="E7" s="274"/>
      <c r="F7" s="274"/>
      <c r="G7" s="31" t="s">
        <v>346</v>
      </c>
      <c r="H7" s="260"/>
      <c r="I7" s="260"/>
      <c r="J7" s="263"/>
      <c r="K7" s="263"/>
      <c r="L7" s="260"/>
      <c r="M7" s="260"/>
      <c r="N7" s="263"/>
      <c r="O7" s="263"/>
      <c r="P7" s="261">
        <f t="shared" si="1"/>
        <v>0</v>
      </c>
      <c r="Q7" s="261">
        <f t="shared" si="2"/>
        <v>0</v>
      </c>
      <c r="R7" s="265" t="e">
        <f t="shared" si="3"/>
        <v>#DIV/0!</v>
      </c>
      <c r="S7" s="265">
        <f t="shared" si="4"/>
        <v>0</v>
      </c>
    </row>
    <row r="8" spans="1:19" ht="20.1" customHeight="1">
      <c r="A8" s="274" t="s">
        <v>347</v>
      </c>
      <c r="B8" s="274"/>
      <c r="C8" s="274"/>
      <c r="D8" s="274"/>
      <c r="E8" s="274"/>
      <c r="F8" s="274"/>
      <c r="G8" s="5">
        <v>4020</v>
      </c>
      <c r="H8" s="260"/>
      <c r="I8" s="260"/>
      <c r="J8" s="263"/>
      <c r="K8" s="263"/>
      <c r="L8" s="260"/>
      <c r="M8" s="260"/>
      <c r="N8" s="263"/>
      <c r="O8" s="263"/>
      <c r="P8" s="261">
        <f t="shared" si="1"/>
        <v>0</v>
      </c>
      <c r="Q8" s="261">
        <f t="shared" si="2"/>
        <v>4020</v>
      </c>
      <c r="R8" s="265" t="e">
        <f t="shared" si="3"/>
        <v>#DIV/0!</v>
      </c>
      <c r="S8" s="265">
        <f t="shared" si="4"/>
        <v>4020</v>
      </c>
    </row>
    <row r="9" spans="1:19" ht="19.5" customHeight="1">
      <c r="A9" s="274" t="s">
        <v>348</v>
      </c>
      <c r="B9" s="274"/>
      <c r="C9" s="274"/>
      <c r="D9" s="274"/>
      <c r="E9" s="274"/>
      <c r="F9" s="274"/>
      <c r="G9" s="31">
        <v>4030</v>
      </c>
      <c r="H9" s="260"/>
      <c r="I9" s="260"/>
      <c r="J9" s="263"/>
      <c r="K9" s="263"/>
      <c r="L9" s="260"/>
      <c r="M9" s="260"/>
      <c r="N9" s="263"/>
      <c r="O9" s="263"/>
      <c r="P9" s="261">
        <f t="shared" si="1"/>
        <v>0</v>
      </c>
      <c r="Q9" s="261">
        <f t="shared" si="2"/>
        <v>4030</v>
      </c>
      <c r="R9" s="265" t="e">
        <f t="shared" si="3"/>
        <v>#DIV/0!</v>
      </c>
      <c r="S9" s="265">
        <f t="shared" si="4"/>
        <v>4030</v>
      </c>
    </row>
    <row r="10" spans="1:19" ht="20.1" customHeight="1">
      <c r="A10" s="274" t="s">
        <v>349</v>
      </c>
      <c r="B10" s="274"/>
      <c r="C10" s="274"/>
      <c r="D10" s="274"/>
      <c r="E10" s="274"/>
      <c r="F10" s="274"/>
      <c r="G10" s="5">
        <v>4040</v>
      </c>
      <c r="H10" s="260"/>
      <c r="I10" s="260"/>
      <c r="J10" s="263"/>
      <c r="K10" s="263"/>
      <c r="L10" s="260"/>
      <c r="M10" s="260"/>
      <c r="N10" s="263"/>
      <c r="O10" s="263"/>
      <c r="P10" s="261">
        <f t="shared" si="1"/>
        <v>0</v>
      </c>
      <c r="Q10" s="261">
        <f t="shared" si="2"/>
        <v>4040</v>
      </c>
      <c r="R10" s="265" t="e">
        <f t="shared" si="3"/>
        <v>#DIV/0!</v>
      </c>
      <c r="S10" s="265">
        <f t="shared" si="4"/>
        <v>4040</v>
      </c>
    </row>
    <row r="11" spans="1:19" ht="21" customHeight="1">
      <c r="A11" s="274" t="s">
        <v>350</v>
      </c>
      <c r="B11" s="274"/>
      <c r="C11" s="274"/>
      <c r="D11" s="274"/>
      <c r="E11" s="274"/>
      <c r="F11" s="274"/>
      <c r="G11" s="31">
        <v>4050</v>
      </c>
      <c r="H11" s="260"/>
      <c r="I11" s="260"/>
      <c r="J11" s="263"/>
      <c r="K11" s="263"/>
      <c r="L11" s="260"/>
      <c r="M11" s="260"/>
      <c r="N11" s="263"/>
      <c r="O11" s="263"/>
      <c r="P11" s="261">
        <f t="shared" si="1"/>
        <v>0</v>
      </c>
      <c r="Q11" s="261">
        <f t="shared" si="2"/>
        <v>4050</v>
      </c>
      <c r="R11" s="265" t="e">
        <f t="shared" si="3"/>
        <v>#DIV/0!</v>
      </c>
      <c r="S11" s="265">
        <f t="shared" si="4"/>
        <v>4050</v>
      </c>
    </row>
    <row r="12" spans="1:19" ht="18.75">
      <c r="A12" s="207" t="s">
        <v>351</v>
      </c>
      <c r="B12" s="262"/>
      <c r="C12" s="262"/>
      <c r="D12" s="262"/>
      <c r="E12" s="262"/>
      <c r="F12" s="208"/>
      <c r="G12" s="31">
        <v>4060</v>
      </c>
      <c r="H12" s="260"/>
      <c r="I12" s="260"/>
      <c r="J12" s="263"/>
      <c r="K12" s="263"/>
      <c r="L12" s="260"/>
      <c r="M12" s="260"/>
      <c r="N12" s="263"/>
      <c r="O12" s="263"/>
      <c r="P12" s="261">
        <f t="shared" si="1"/>
        <v>0</v>
      </c>
      <c r="Q12" s="261">
        <f t="shared" si="2"/>
        <v>4060</v>
      </c>
      <c r="R12" s="265" t="e">
        <f t="shared" si="3"/>
        <v>#DIV/0!</v>
      </c>
      <c r="S12" s="265">
        <f t="shared" si="4"/>
        <v>4060</v>
      </c>
    </row>
    <row r="13" spans="2:8" ht="18.75">
      <c r="B13" s="2"/>
      <c r="C13" s="2"/>
      <c r="D13" s="2"/>
      <c r="E13" s="2"/>
      <c r="F13" s="2"/>
      <c r="G13" s="2"/>
      <c r="H13" s="2"/>
    </row>
    <row r="14" spans="2:8" ht="18.75">
      <c r="B14" s="2"/>
      <c r="C14" s="2"/>
      <c r="D14" s="2"/>
      <c r="E14" s="2"/>
      <c r="F14" s="2"/>
      <c r="G14" s="2"/>
      <c r="H14" s="2"/>
    </row>
    <row r="15" spans="1:13" ht="18.75" customHeight="1">
      <c r="A15" s="259" t="s">
        <v>352</v>
      </c>
      <c r="B15" s="259"/>
      <c r="C15" s="228" t="s">
        <v>148</v>
      </c>
      <c r="D15" s="228"/>
      <c r="E15" s="228"/>
      <c r="F15" s="228"/>
      <c r="G15" s="228"/>
      <c r="H15" s="228"/>
      <c r="I15" s="228"/>
      <c r="J15" s="89"/>
      <c r="K15" s="201"/>
      <c r="L15" s="201"/>
      <c r="M15" s="201"/>
    </row>
    <row r="16" spans="1:13" ht="18.75">
      <c r="A16" s="14" t="s">
        <v>353</v>
      </c>
      <c r="B16" s="14"/>
      <c r="C16" s="201" t="s">
        <v>354</v>
      </c>
      <c r="D16" s="201"/>
      <c r="E16" s="201"/>
      <c r="F16" s="201"/>
      <c r="G16" s="201"/>
      <c r="H16" s="201"/>
      <c r="I16" s="201"/>
      <c r="J16" s="14"/>
      <c r="K16" s="201" t="s">
        <v>149</v>
      </c>
      <c r="L16" s="201"/>
      <c r="M16" s="201"/>
    </row>
    <row r="17" spans="2:8" ht="18.75">
      <c r="B17" s="2"/>
      <c r="C17" s="2"/>
      <c r="D17" s="2"/>
      <c r="E17" s="2"/>
      <c r="F17" s="2"/>
      <c r="G17" s="2"/>
      <c r="H17" s="2"/>
    </row>
    <row r="18" spans="2:8" ht="18.75">
      <c r="B18" s="2"/>
      <c r="C18" s="2"/>
      <c r="D18" s="2"/>
      <c r="E18" s="2"/>
      <c r="F18" s="2"/>
      <c r="G18" s="2"/>
      <c r="H18" s="2"/>
    </row>
    <row r="19" spans="2:8" ht="18.75">
      <c r="B19" s="2"/>
      <c r="C19" s="2"/>
      <c r="D19" s="2"/>
      <c r="E19" s="2"/>
      <c r="F19" s="2"/>
      <c r="G19" s="2"/>
      <c r="H19" s="2"/>
    </row>
    <row r="20" spans="2:8" ht="18.75">
      <c r="B20" s="2"/>
      <c r="C20" s="2"/>
      <c r="D20" s="2"/>
      <c r="E20" s="2"/>
      <c r="F20" s="2"/>
      <c r="G20" s="2"/>
      <c r="H20" s="2"/>
    </row>
    <row r="21" spans="2:8" ht="18.75">
      <c r="B21" s="2"/>
      <c r="C21" s="2"/>
      <c r="D21" s="2"/>
      <c r="E21" s="2"/>
      <c r="F21" s="2"/>
      <c r="G21" s="2"/>
      <c r="H21" s="2"/>
    </row>
    <row r="22" spans="1:8" ht="19.5" customHeight="1">
      <c r="A22" s="3"/>
      <c r="B22" s="2"/>
      <c r="C22" s="2"/>
      <c r="D22" s="2"/>
      <c r="E22" s="2"/>
      <c r="F22" s="2"/>
      <c r="G22" s="2"/>
      <c r="H22" s="2"/>
    </row>
    <row r="23" spans="1:13" ht="18.75">
      <c r="A23" s="267" t="s">
        <v>355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</row>
    <row r="24" spans="1:13" ht="18.7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</row>
    <row r="25" spans="1:1" ht="18.75">
      <c r="A25" s="27"/>
    </row>
    <row r="26" spans="1:19" ht="56.25" customHeight="1">
      <c r="A26" s="271" t="s">
        <v>356</v>
      </c>
      <c r="B26" s="210" t="s">
        <v>357</v>
      </c>
      <c r="C26" s="212"/>
      <c r="D26" s="211"/>
      <c r="E26" s="217" t="s">
        <v>358</v>
      </c>
      <c r="F26" s="217"/>
      <c r="G26" s="239" t="s">
        <v>359</v>
      </c>
      <c r="H26" s="239"/>
      <c r="I26" s="239"/>
      <c r="J26" s="239"/>
      <c r="K26" s="239"/>
      <c r="L26" s="239"/>
      <c r="M26" s="239"/>
      <c r="N26" s="239"/>
      <c r="O26" s="239"/>
      <c r="P26" s="239"/>
      <c r="Q26" s="270" t="s">
        <v>360</v>
      </c>
      <c r="R26" s="270"/>
      <c r="S26" s="270"/>
    </row>
    <row r="27" spans="1:19" ht="67.5" customHeight="1">
      <c r="A27" s="272"/>
      <c r="B27" s="268" t="s">
        <v>154</v>
      </c>
      <c r="C27" s="204" t="s">
        <v>361</v>
      </c>
      <c r="D27" s="206"/>
      <c r="E27" s="217" t="s">
        <v>362</v>
      </c>
      <c r="F27" s="217" t="s">
        <v>32</v>
      </c>
      <c r="G27" s="217" t="s">
        <v>363</v>
      </c>
      <c r="H27" s="217"/>
      <c r="I27" s="217" t="s">
        <v>364</v>
      </c>
      <c r="J27" s="217"/>
      <c r="K27" s="217" t="s">
        <v>365</v>
      </c>
      <c r="L27" s="217"/>
      <c r="M27" s="217" t="s">
        <v>366</v>
      </c>
      <c r="N27" s="217"/>
      <c r="O27" s="217" t="s">
        <v>367</v>
      </c>
      <c r="P27" s="217"/>
      <c r="Q27" s="268" t="s">
        <v>154</v>
      </c>
      <c r="R27" s="204" t="s">
        <v>361</v>
      </c>
      <c r="S27" s="206"/>
    </row>
    <row r="28" spans="1:19" ht="67.5" customHeight="1">
      <c r="A28" s="273"/>
      <c r="B28" s="269"/>
      <c r="C28" s="168" t="s">
        <v>363</v>
      </c>
      <c r="D28" s="168" t="s">
        <v>368</v>
      </c>
      <c r="E28" s="217"/>
      <c r="F28" s="217"/>
      <c r="G28" s="31" t="s">
        <v>362</v>
      </c>
      <c r="H28" s="31" t="s">
        <v>32</v>
      </c>
      <c r="I28" s="31" t="s">
        <v>362</v>
      </c>
      <c r="J28" s="31" t="s">
        <v>32</v>
      </c>
      <c r="K28" s="31" t="s">
        <v>362</v>
      </c>
      <c r="L28" s="31" t="s">
        <v>32</v>
      </c>
      <c r="M28" s="31" t="s">
        <v>362</v>
      </c>
      <c r="N28" s="31" t="s">
        <v>32</v>
      </c>
      <c r="O28" s="31" t="s">
        <v>362</v>
      </c>
      <c r="P28" s="31" t="s">
        <v>32</v>
      </c>
      <c r="Q28" s="269"/>
      <c r="R28" s="168" t="s">
        <v>363</v>
      </c>
      <c r="S28" s="168" t="s">
        <v>368</v>
      </c>
    </row>
    <row r="29" spans="1:19" ht="37.5">
      <c r="A29" s="7" t="s">
        <v>369</v>
      </c>
      <c r="B29" s="179">
        <f>SUM(C29,D29)</f>
        <v>0</v>
      </c>
      <c r="C29" s="87"/>
      <c r="D29" s="87"/>
      <c r="E29" s="87"/>
      <c r="F29" s="87"/>
      <c r="G29" s="44" t="s">
        <v>164</v>
      </c>
      <c r="H29" s="44" t="s">
        <v>164</v>
      </c>
      <c r="I29" s="88"/>
      <c r="J29" s="88"/>
      <c r="K29" s="44" t="s">
        <v>164</v>
      </c>
      <c r="L29" s="44" t="s">
        <v>164</v>
      </c>
      <c r="M29" s="88"/>
      <c r="N29" s="88"/>
      <c r="O29" s="88"/>
      <c r="P29" s="88"/>
      <c r="Q29" s="179">
        <f>SUM(R29,S29)</f>
        <v>0</v>
      </c>
      <c r="R29" s="179">
        <f>SUM(C29,F29,H29,N29)</f>
        <v>0</v>
      </c>
      <c r="S29" s="179">
        <f>SUM(D29,J29,L29,P29)</f>
        <v>0</v>
      </c>
    </row>
    <row r="30" spans="1:19" ht="18.75">
      <c r="A30" s="7"/>
      <c r="B30" s="186">
        <f t="shared" si="5" ref="B30:B37">SUM(C30,D30)</f>
        <v>0</v>
      </c>
      <c r="C30" s="87"/>
      <c r="D30" s="87"/>
      <c r="E30" s="87"/>
      <c r="F30" s="87"/>
      <c r="G30" s="44" t="s">
        <v>164</v>
      </c>
      <c r="H30" s="44" t="s">
        <v>164</v>
      </c>
      <c r="I30" s="88"/>
      <c r="J30" s="88"/>
      <c r="K30" s="44" t="s">
        <v>164</v>
      </c>
      <c r="L30" s="44" t="s">
        <v>164</v>
      </c>
      <c r="M30" s="88"/>
      <c r="N30" s="88"/>
      <c r="O30" s="88"/>
      <c r="P30" s="88"/>
      <c r="Q30" s="186">
        <f t="shared" si="6" ref="Q30:Q37">SUM(R30,S30)</f>
        <v>0</v>
      </c>
      <c r="R30" s="186">
        <f t="shared" si="7" ref="R30:R36">SUM(C30,F30,H30,N30)</f>
        <v>0</v>
      </c>
      <c r="S30" s="186">
        <f t="shared" si="8" ref="S30:S36">SUM(D30,J30,L30,P30)</f>
        <v>0</v>
      </c>
    </row>
    <row r="31" spans="1:19" ht="18.75">
      <c r="A31" s="7"/>
      <c r="B31" s="186">
        <f t="shared" si="5"/>
        <v>0</v>
      </c>
      <c r="C31" s="87"/>
      <c r="D31" s="87"/>
      <c r="E31" s="87"/>
      <c r="F31" s="87"/>
      <c r="G31" s="44" t="s">
        <v>164</v>
      </c>
      <c r="H31" s="44" t="s">
        <v>164</v>
      </c>
      <c r="I31" s="88"/>
      <c r="J31" s="88"/>
      <c r="K31" s="44" t="s">
        <v>164</v>
      </c>
      <c r="L31" s="44" t="s">
        <v>164</v>
      </c>
      <c r="M31" s="88"/>
      <c r="N31" s="88"/>
      <c r="O31" s="88"/>
      <c r="P31" s="88"/>
      <c r="Q31" s="186">
        <f t="shared" si="6"/>
        <v>0</v>
      </c>
      <c r="R31" s="186">
        <f>SUM(C31,F31,H31,N31)</f>
        <v>0</v>
      </c>
      <c r="S31" s="186">
        <f>SUM(D31,J31,L31,P31)</f>
        <v>0</v>
      </c>
    </row>
    <row r="32" spans="1:19" ht="37.5">
      <c r="A32" s="7" t="s">
        <v>370</v>
      </c>
      <c r="B32" s="179">
        <f t="shared" si="5"/>
        <v>0</v>
      </c>
      <c r="C32" s="87"/>
      <c r="D32" s="87"/>
      <c r="E32" s="87"/>
      <c r="F32" s="87"/>
      <c r="G32" s="44" t="s">
        <v>164</v>
      </c>
      <c r="H32" s="44" t="s">
        <v>164</v>
      </c>
      <c r="I32" s="88"/>
      <c r="J32" s="88"/>
      <c r="K32" s="44" t="s">
        <v>164</v>
      </c>
      <c r="L32" s="44" t="s">
        <v>164</v>
      </c>
      <c r="M32" s="88"/>
      <c r="N32" s="88"/>
      <c r="O32" s="88"/>
      <c r="P32" s="88"/>
      <c r="Q32" s="179">
        <f t="shared" si="6"/>
        <v>0</v>
      </c>
      <c r="R32" s="179">
        <f t="shared" si="7"/>
        <v>0</v>
      </c>
      <c r="S32" s="179">
        <f t="shared" si="8"/>
        <v>0</v>
      </c>
    </row>
    <row r="33" spans="1:19" ht="18.75">
      <c r="A33" s="7"/>
      <c r="B33" s="186">
        <f t="shared" si="5"/>
        <v>0</v>
      </c>
      <c r="C33" s="87"/>
      <c r="D33" s="87"/>
      <c r="E33" s="87"/>
      <c r="F33" s="87"/>
      <c r="G33" s="44" t="s">
        <v>164</v>
      </c>
      <c r="H33" s="44" t="s">
        <v>164</v>
      </c>
      <c r="I33" s="88"/>
      <c r="J33" s="88"/>
      <c r="K33" s="44" t="s">
        <v>164</v>
      </c>
      <c r="L33" s="44" t="s">
        <v>164</v>
      </c>
      <c r="M33" s="88"/>
      <c r="N33" s="88"/>
      <c r="O33" s="88"/>
      <c r="P33" s="88"/>
      <c r="Q33" s="186">
        <f t="shared" si="6"/>
        <v>0</v>
      </c>
      <c r="R33" s="186">
        <f t="shared" si="7"/>
        <v>0</v>
      </c>
      <c r="S33" s="186">
        <f t="shared" si="8"/>
        <v>0</v>
      </c>
    </row>
    <row r="34" spans="1:19" ht="18.75">
      <c r="A34" s="7"/>
      <c r="B34" s="186">
        <f t="shared" si="5"/>
        <v>0</v>
      </c>
      <c r="C34" s="87"/>
      <c r="D34" s="87"/>
      <c r="E34" s="87"/>
      <c r="F34" s="87"/>
      <c r="G34" s="44" t="s">
        <v>164</v>
      </c>
      <c r="H34" s="44" t="s">
        <v>164</v>
      </c>
      <c r="I34" s="88"/>
      <c r="J34" s="88"/>
      <c r="K34" s="44" t="s">
        <v>164</v>
      </c>
      <c r="L34" s="44" t="s">
        <v>164</v>
      </c>
      <c r="M34" s="88"/>
      <c r="N34" s="88"/>
      <c r="O34" s="88"/>
      <c r="P34" s="88"/>
      <c r="Q34" s="186">
        <f t="shared" si="6"/>
        <v>0</v>
      </c>
      <c r="R34" s="186">
        <f>SUM(C34,F34,H34,N34)</f>
        <v>0</v>
      </c>
      <c r="S34" s="186">
        <f>SUM(D34,J34,L34,P34)</f>
        <v>0</v>
      </c>
    </row>
    <row r="35" spans="1:19" ht="37.5">
      <c r="A35" s="7" t="s">
        <v>371</v>
      </c>
      <c r="B35" s="179">
        <f t="shared" si="5"/>
        <v>0</v>
      </c>
      <c r="C35" s="87"/>
      <c r="D35" s="87"/>
      <c r="E35" s="87"/>
      <c r="F35" s="87"/>
      <c r="G35" s="44" t="s">
        <v>164</v>
      </c>
      <c r="H35" s="44" t="s">
        <v>164</v>
      </c>
      <c r="I35" s="88"/>
      <c r="J35" s="88"/>
      <c r="K35" s="44" t="s">
        <v>164</v>
      </c>
      <c r="L35" s="44" t="s">
        <v>164</v>
      </c>
      <c r="M35" s="88"/>
      <c r="N35" s="88"/>
      <c r="O35" s="88"/>
      <c r="P35" s="88"/>
      <c r="Q35" s="179">
        <f t="shared" si="6"/>
        <v>0</v>
      </c>
      <c r="R35" s="179">
        <f t="shared" si="7"/>
        <v>0</v>
      </c>
      <c r="S35" s="179">
        <f t="shared" si="8"/>
        <v>0</v>
      </c>
    </row>
    <row r="36" spans="1:19" ht="18.75">
      <c r="A36" s="7"/>
      <c r="B36" s="186">
        <f t="shared" si="5"/>
        <v>0</v>
      </c>
      <c r="C36" s="87"/>
      <c r="D36" s="87"/>
      <c r="E36" s="87"/>
      <c r="F36" s="87"/>
      <c r="G36" s="44" t="s">
        <v>164</v>
      </c>
      <c r="H36" s="44" t="s">
        <v>164</v>
      </c>
      <c r="I36" s="88"/>
      <c r="J36" s="88"/>
      <c r="K36" s="44" t="s">
        <v>164</v>
      </c>
      <c r="L36" s="44" t="s">
        <v>164</v>
      </c>
      <c r="M36" s="88"/>
      <c r="N36" s="88"/>
      <c r="O36" s="88"/>
      <c r="P36" s="88"/>
      <c r="Q36" s="186">
        <f t="shared" si="6"/>
        <v>0</v>
      </c>
      <c r="R36" s="186">
        <f t="shared" si="7"/>
        <v>0</v>
      </c>
      <c r="S36" s="186">
        <f t="shared" si="8"/>
        <v>0</v>
      </c>
    </row>
    <row r="37" spans="1:19" ht="18.75">
      <c r="A37" s="7"/>
      <c r="B37" s="186">
        <f t="shared" si="5"/>
        <v>0</v>
      </c>
      <c r="C37" s="87"/>
      <c r="D37" s="87"/>
      <c r="E37" s="87"/>
      <c r="F37" s="87"/>
      <c r="G37" s="44" t="s">
        <v>164</v>
      </c>
      <c r="H37" s="44" t="s">
        <v>164</v>
      </c>
      <c r="I37" s="88"/>
      <c r="J37" s="88"/>
      <c r="K37" s="44" t="s">
        <v>164</v>
      </c>
      <c r="L37" s="44" t="s">
        <v>164</v>
      </c>
      <c r="M37" s="88"/>
      <c r="N37" s="88"/>
      <c r="O37" s="88"/>
      <c r="P37" s="88"/>
      <c r="Q37" s="186">
        <f t="shared" si="6"/>
        <v>0</v>
      </c>
      <c r="R37" s="186">
        <f>SUM(C37,F37,H37,N37)</f>
        <v>0</v>
      </c>
      <c r="S37" s="186">
        <f>SUM(D37,J37,L37,P37)</f>
        <v>0</v>
      </c>
    </row>
    <row r="38" spans="1:19" ht="18.75">
      <c r="A38" s="7" t="s">
        <v>154</v>
      </c>
      <c r="B38" s="179">
        <f>SUM(B29,B32,B35)</f>
        <v>0</v>
      </c>
      <c r="C38" s="179">
        <f t="shared" si="9" ref="C38:S38">SUM(C29,C32,C35)</f>
        <v>0</v>
      </c>
      <c r="D38" s="179">
        <f t="shared" si="9"/>
        <v>0</v>
      </c>
      <c r="E38" s="179">
        <f t="shared" si="9"/>
        <v>0</v>
      </c>
      <c r="F38" s="179">
        <f t="shared" si="9"/>
        <v>0</v>
      </c>
      <c r="G38" s="179">
        <f t="shared" si="9"/>
        <v>0</v>
      </c>
      <c r="H38" s="179">
        <f t="shared" si="9"/>
        <v>0</v>
      </c>
      <c r="I38" s="179">
        <f t="shared" si="9"/>
        <v>0</v>
      </c>
      <c r="J38" s="179">
        <f t="shared" si="9"/>
        <v>0</v>
      </c>
      <c r="K38" s="179">
        <f t="shared" si="9"/>
        <v>0</v>
      </c>
      <c r="L38" s="179">
        <f t="shared" si="9"/>
        <v>0</v>
      </c>
      <c r="M38" s="179">
        <f t="shared" si="9"/>
        <v>0</v>
      </c>
      <c r="N38" s="179">
        <f t="shared" si="9"/>
        <v>0</v>
      </c>
      <c r="O38" s="179">
        <f t="shared" si="9"/>
        <v>0</v>
      </c>
      <c r="P38" s="179">
        <f t="shared" si="9"/>
        <v>0</v>
      </c>
      <c r="Q38" s="179">
        <f t="shared" si="9"/>
        <v>0</v>
      </c>
      <c r="R38" s="179">
        <f t="shared" si="9"/>
        <v>0</v>
      </c>
      <c r="S38" s="179">
        <f t="shared" si="9"/>
        <v>0</v>
      </c>
    </row>
    <row r="39" spans="1:1" ht="18.75">
      <c r="A39" s="27"/>
    </row>
    <row r="40" spans="1:1" ht="18.75">
      <c r="A40" s="27"/>
    </row>
    <row r="41" spans="1:13" ht="18.75">
      <c r="A41" s="259" t="s">
        <v>352</v>
      </c>
      <c r="B41" s="259"/>
      <c r="C41" s="228" t="s">
        <v>148</v>
      </c>
      <c r="D41" s="228"/>
      <c r="E41" s="228"/>
      <c r="F41" s="228"/>
      <c r="G41" s="228"/>
      <c r="H41" s="228"/>
      <c r="I41" s="228"/>
      <c r="J41" s="89"/>
      <c r="K41" s="201"/>
      <c r="L41" s="201"/>
      <c r="M41" s="201"/>
    </row>
    <row r="42" spans="1:13" ht="18.75">
      <c r="A42" s="14" t="s">
        <v>353</v>
      </c>
      <c r="B42" s="14"/>
      <c r="C42" s="201" t="s">
        <v>354</v>
      </c>
      <c r="D42" s="201"/>
      <c r="E42" s="201"/>
      <c r="F42" s="201"/>
      <c r="G42" s="201"/>
      <c r="H42" s="201"/>
      <c r="I42" s="201"/>
      <c r="J42" s="14"/>
      <c r="K42" s="201" t="s">
        <v>149</v>
      </c>
      <c r="L42" s="201"/>
      <c r="M42" s="201"/>
    </row>
    <row r="43" spans="1:1" ht="18.75">
      <c r="A43" s="27"/>
    </row>
    <row r="44" spans="1:1" ht="18.75">
      <c r="A44" s="27"/>
    </row>
    <row r="45" spans="1:1" ht="18.75">
      <c r="A45" s="27"/>
    </row>
    <row r="46" spans="1:1" ht="18.75">
      <c r="A46" s="27"/>
    </row>
    <row r="47" spans="1:1" ht="18.75">
      <c r="A47" s="27"/>
    </row>
    <row r="48" spans="1:1" ht="18.75">
      <c r="A48" s="27"/>
    </row>
    <row r="49" spans="1:1" ht="18.75">
      <c r="A49" s="27"/>
    </row>
    <row r="50" spans="1:1" ht="18.75">
      <c r="A50" s="27"/>
    </row>
    <row r="51" spans="1:1" ht="18.75">
      <c r="A51" s="27"/>
    </row>
    <row r="52" spans="1:1" ht="18.75">
      <c r="A52" s="27"/>
    </row>
    <row r="53" spans="1:1" ht="18.75">
      <c r="A53" s="27"/>
    </row>
    <row r="54" spans="1:1" ht="18.75">
      <c r="A54" s="27"/>
    </row>
    <row r="55" spans="1:1" ht="18.75">
      <c r="A55" s="27"/>
    </row>
    <row r="56" spans="1:1" ht="18.75">
      <c r="A56" s="27"/>
    </row>
    <row r="57" spans="1:1" ht="18.75">
      <c r="A57" s="27"/>
    </row>
    <row r="58" spans="1:1" ht="18.75">
      <c r="A58" s="27"/>
    </row>
    <row r="59" spans="1:1" ht="18.75">
      <c r="A59" s="27"/>
    </row>
    <row r="60" spans="1:1" ht="18.75">
      <c r="A60" s="27"/>
    </row>
    <row r="61" spans="1:1" ht="18.75">
      <c r="A61" s="27"/>
    </row>
    <row r="62" spans="1:1" ht="18.75">
      <c r="A62" s="27"/>
    </row>
    <row r="63" spans="1:1" ht="18.75">
      <c r="A63" s="27"/>
    </row>
    <row r="64" spans="1:1" ht="18.75">
      <c r="A64" s="27"/>
    </row>
    <row r="65" spans="1:1" ht="18.75">
      <c r="A65" s="27"/>
    </row>
    <row r="66" spans="1:1" ht="18.75">
      <c r="A66" s="27"/>
    </row>
    <row r="67" spans="1:1" ht="18.75">
      <c r="A67" s="27"/>
    </row>
    <row r="68" spans="1:1" ht="18.75">
      <c r="A68" s="27"/>
    </row>
    <row r="69" spans="1:1" ht="18.75">
      <c r="A69" s="27"/>
    </row>
    <row r="70" spans="1:1" ht="18.75">
      <c r="A70" s="27"/>
    </row>
    <row r="71" spans="1:1" ht="18.75">
      <c r="A71" s="27"/>
    </row>
    <row r="72" spans="1:1" ht="18.75">
      <c r="A72" s="27"/>
    </row>
    <row r="73" spans="1:1" ht="18.75">
      <c r="A73" s="27"/>
    </row>
    <row r="74" spans="1:1" ht="18.75">
      <c r="A74" s="27"/>
    </row>
    <row r="75" spans="1:1" ht="18.75">
      <c r="A75" s="27"/>
    </row>
    <row r="76" spans="1:1" ht="18.75">
      <c r="A76" s="27"/>
    </row>
    <row r="77" spans="1:1" ht="18.75">
      <c r="A77" s="27"/>
    </row>
    <row r="78" spans="1:1" ht="18.75">
      <c r="A78" s="27"/>
    </row>
    <row r="79" spans="1:1" ht="18.75">
      <c r="A79" s="27"/>
    </row>
    <row r="80" spans="1:1" ht="18.75">
      <c r="A80" s="27"/>
    </row>
    <row r="81" spans="1:1" ht="18.75">
      <c r="A81" s="27"/>
    </row>
    <row r="82" spans="1:1" ht="18.75">
      <c r="A82" s="27"/>
    </row>
    <row r="83" spans="1:1" ht="18.75">
      <c r="A83" s="27"/>
    </row>
    <row r="84" spans="1:1" ht="18.75">
      <c r="A84" s="27"/>
    </row>
    <row r="85" spans="1:1" ht="18.75">
      <c r="A85" s="27"/>
    </row>
    <row r="86" spans="1:1" ht="18.75">
      <c r="A86" s="27"/>
    </row>
    <row r="87" spans="1:1" ht="18.75">
      <c r="A87" s="27"/>
    </row>
    <row r="88" spans="1:1" ht="18.75">
      <c r="A88" s="27"/>
    </row>
    <row r="89" spans="1:1" ht="18.75">
      <c r="A89" s="27"/>
    </row>
    <row r="90" spans="1:1" ht="18.75">
      <c r="A90" s="27"/>
    </row>
    <row r="91" spans="1:1" ht="18.75">
      <c r="A91" s="27"/>
    </row>
    <row r="92" spans="1:1" ht="18.75">
      <c r="A92" s="27"/>
    </row>
    <row r="93" spans="1:1" ht="18.75">
      <c r="A93" s="27"/>
    </row>
    <row r="94" spans="1:1" ht="18.75">
      <c r="A94" s="27"/>
    </row>
    <row r="95" spans="1:1" ht="18.75">
      <c r="A95" s="27"/>
    </row>
    <row r="96" spans="1:1" ht="18.75">
      <c r="A96" s="27"/>
    </row>
    <row r="97" spans="1:1" ht="18.75">
      <c r="A97" s="27"/>
    </row>
    <row r="98" spans="1:1" ht="18.75">
      <c r="A98" s="27"/>
    </row>
    <row r="99" spans="1:1" ht="18.75">
      <c r="A99" s="27"/>
    </row>
    <row r="100" spans="1:1" ht="18.75">
      <c r="A100" s="27"/>
    </row>
    <row r="101" spans="1:1" ht="18.75">
      <c r="A101" s="27"/>
    </row>
    <row r="102" spans="1:1" ht="18.75">
      <c r="A102" s="27"/>
    </row>
    <row r="103" spans="1:1" ht="18.75">
      <c r="A103" s="27"/>
    </row>
    <row r="104" spans="1:1" ht="18.75">
      <c r="A104" s="27"/>
    </row>
    <row r="105" spans="1:1" ht="18.75">
      <c r="A105" s="27"/>
    </row>
    <row r="106" spans="1:1" ht="18.75">
      <c r="A106" s="27"/>
    </row>
    <row r="107" spans="1:1" ht="18.75">
      <c r="A107" s="27"/>
    </row>
    <row r="108" spans="1:1" ht="18.75">
      <c r="A108" s="27"/>
    </row>
    <row r="109" spans="1:1" ht="18.75">
      <c r="A109" s="27"/>
    </row>
    <row r="110" spans="1:1" ht="18.75">
      <c r="A110" s="27"/>
    </row>
    <row r="111" spans="1:1" ht="18.75">
      <c r="A111" s="27"/>
    </row>
    <row r="112" spans="1:1" ht="18.75">
      <c r="A112" s="27"/>
    </row>
    <row r="113" spans="1:1" ht="18.75">
      <c r="A113" s="27"/>
    </row>
    <row r="114" spans="1:1" ht="18.75">
      <c r="A114" s="27"/>
    </row>
    <row r="115" spans="1:1" ht="18.75">
      <c r="A115" s="27"/>
    </row>
    <row r="116" spans="1:1" ht="18.75">
      <c r="A116" s="27"/>
    </row>
    <row r="117" spans="1:1" ht="18.75">
      <c r="A117" s="27"/>
    </row>
    <row r="118" spans="1:1" ht="18.75">
      <c r="A118" s="27"/>
    </row>
    <row r="119" spans="1:1" ht="18.75">
      <c r="A119" s="27"/>
    </row>
    <row r="120" spans="1:1" ht="18.75">
      <c r="A120" s="27"/>
    </row>
    <row r="121" spans="1:1" ht="18.75">
      <c r="A121" s="27"/>
    </row>
    <row r="122" spans="1:1" ht="18.75">
      <c r="A122" s="27"/>
    </row>
    <row r="123" spans="1:1" ht="18.75">
      <c r="A123" s="27"/>
    </row>
    <row r="124" spans="1:1" ht="18.75">
      <c r="A124" s="27"/>
    </row>
    <row r="125" spans="1:1" ht="18.75">
      <c r="A125" s="27"/>
    </row>
    <row r="126" spans="1:1" ht="18.75">
      <c r="A126" s="27"/>
    </row>
    <row r="127" spans="1:1" ht="18.75">
      <c r="A127" s="27"/>
    </row>
    <row r="128" spans="1:1" ht="18.75">
      <c r="A128" s="27"/>
    </row>
    <row r="129" spans="1:1" ht="18.75">
      <c r="A129" s="27"/>
    </row>
    <row r="130" spans="1:1" ht="18.75">
      <c r="A130" s="27"/>
    </row>
    <row r="131" spans="1:1" ht="18.75">
      <c r="A131" s="27"/>
    </row>
    <row r="132" spans="1:1" ht="18.75">
      <c r="A132" s="27"/>
    </row>
    <row r="133" spans="1:1" ht="18.75">
      <c r="A133" s="27"/>
    </row>
    <row r="134" spans="1:1" ht="18.75">
      <c r="A134" s="27"/>
    </row>
    <row r="135" spans="1:1" ht="18.75">
      <c r="A135" s="27"/>
    </row>
    <row r="136" spans="1:1" ht="18.75">
      <c r="A136" s="27"/>
    </row>
    <row r="137" spans="1:1" ht="18.75">
      <c r="A137" s="27"/>
    </row>
    <row r="138" spans="1:1" ht="18.75">
      <c r="A138" s="27"/>
    </row>
    <row r="139" spans="1:1" ht="18.75">
      <c r="A139" s="27"/>
    </row>
    <row r="140" spans="1:1" ht="18.75">
      <c r="A140" s="27"/>
    </row>
    <row r="141" spans="1:1" ht="18.75">
      <c r="A141" s="27"/>
    </row>
    <row r="142" spans="1:1" ht="18.75">
      <c r="A142" s="27"/>
    </row>
    <row r="143" spans="1:1" ht="18.75">
      <c r="A143" s="27"/>
    </row>
    <row r="144" spans="1:1" ht="18.75">
      <c r="A144" s="27"/>
    </row>
    <row r="145" spans="1:1" ht="18.75">
      <c r="A145" s="27"/>
    </row>
    <row r="146" spans="1:1" ht="18.75">
      <c r="A146" s="27"/>
    </row>
    <row r="147" spans="1:1" ht="18.75">
      <c r="A147" s="27"/>
    </row>
    <row r="148" spans="1:1" ht="18.75">
      <c r="A148" s="27"/>
    </row>
    <row r="149" spans="1:1" ht="18.75">
      <c r="A149" s="27"/>
    </row>
    <row r="150" spans="1:1" ht="18.75">
      <c r="A150" s="27"/>
    </row>
    <row r="151" spans="1:1" ht="18.75">
      <c r="A151" s="27"/>
    </row>
    <row r="152" spans="1:1" ht="18.75">
      <c r="A152" s="27"/>
    </row>
    <row r="153" spans="1:1" ht="18.75">
      <c r="A153" s="27"/>
    </row>
    <row r="154" spans="1:1" ht="18.75">
      <c r="A154" s="27"/>
    </row>
    <row r="155" spans="1:1" ht="18.75">
      <c r="A155" s="27"/>
    </row>
    <row r="156" spans="1:1" ht="18.75">
      <c r="A156" s="27"/>
    </row>
    <row r="157" spans="1:1" ht="18.75">
      <c r="A157" s="27"/>
    </row>
    <row r="158" spans="1:1" ht="18.75">
      <c r="A158" s="27"/>
    </row>
    <row r="159" spans="1:1" ht="18.75">
      <c r="A159" s="27"/>
    </row>
    <row r="160" spans="1:1" ht="18.75">
      <c r="A160" s="27"/>
    </row>
    <row r="161" spans="1:1" ht="18.75">
      <c r="A161" s="27"/>
    </row>
    <row r="162" spans="1:1" ht="18.75">
      <c r="A162" s="27"/>
    </row>
    <row r="163" spans="1:1" ht="18.75">
      <c r="A163" s="27"/>
    </row>
    <row r="164" spans="1:1" ht="18.75">
      <c r="A164" s="27"/>
    </row>
    <row r="165" spans="1:1" ht="18.75">
      <c r="A165" s="27"/>
    </row>
    <row r="166" spans="1:1" ht="18.75">
      <c r="A166" s="27"/>
    </row>
    <row r="167" spans="1:1" ht="18.75">
      <c r="A167" s="27"/>
    </row>
    <row r="168" spans="1:1" ht="18.75">
      <c r="A168" s="27"/>
    </row>
    <row r="169" spans="1:1" ht="18.75">
      <c r="A169" s="27"/>
    </row>
    <row r="170" spans="1:1" ht="18.75">
      <c r="A170" s="27"/>
    </row>
    <row r="171" spans="1:1" ht="18.75">
      <c r="A171" s="27"/>
    </row>
    <row r="172" spans="1:1" ht="18.75">
      <c r="A172" s="27"/>
    </row>
    <row r="173" spans="1:1" ht="18.75">
      <c r="A173" s="27"/>
    </row>
    <row r="174" spans="1:1" ht="18.75">
      <c r="A174" s="27"/>
    </row>
    <row r="175" spans="1:1" ht="18.75">
      <c r="A175" s="27"/>
    </row>
    <row r="176" spans="1:1" ht="18.75">
      <c r="A176" s="27"/>
    </row>
    <row r="177" spans="1:1" ht="18.75">
      <c r="A177" s="27"/>
    </row>
    <row r="178" spans="1:1" ht="18.75">
      <c r="A178" s="27"/>
    </row>
    <row r="179" spans="1:1" ht="18.75">
      <c r="A179" s="27"/>
    </row>
    <row r="180" spans="1:1" ht="18.75">
      <c r="A180" s="27"/>
    </row>
    <row r="181" spans="1:1" ht="18.75">
      <c r="A181" s="27"/>
    </row>
    <row r="182" spans="1:1" ht="18.75">
      <c r="A182" s="27"/>
    </row>
    <row r="183" spans="1:1" ht="18.75">
      <c r="A183" s="27"/>
    </row>
  </sheetData>
  <sheetProtection algorithmName="SHA-512" hashValue="y6QhpKiuLoc/lp/KOgaSsMLhAVpK8Pd32jKDyyHxue/t7ynvctDxrxzaBmLHyfbX1tv7TwKm5zAp6hBv6K5UAA==" saltValue="bc+ySeSk7QBIPUUvEN48Vg==" spinCount="100000" sheet="1" objects="1" scenarios="1"/>
  <protectedRanges>
    <protectedRange sqref="H7:O12 A15:M15 L3 Q26 B26 C29:F37 I29:J37 M29:P37 G29:H37 K29:L37 A41:M41" name="Діапазон1"/>
  </protectedRanges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ageMargins left="1.1811023622047245" right="0.3937007874015748" top="0.7874015748031497" bottom="0.7874015748031497" header="0.2755905511811024" footer="0.31496062992125984"/>
  <pageSetup firstPageNumber="9" useFirstPageNumber="1" orientation="landscape" paperSize="9" scale="40" r:id="rId1"/>
  <headerFooter>
    <oddHeader xml:space="preserve">&amp;CПродовження Додатка  3
Таблиця IV-V&amp;R&amp;"Times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3"/>
  </sheetPr>
  <dimension ref="A1:AF55"/>
  <sheetViews>
    <sheetView tabSelected="1" zoomScale="54" zoomScaleNormal="54" zoomScaleSheetLayoutView="46" workbookViewId="0" topLeftCell="A1">
      <selection pane="topLeft" activeCell="B13" sqref="B13:I13"/>
    </sheetView>
  </sheetViews>
  <sheetFormatPr defaultRowHeight="18.75"/>
  <cols>
    <col min="1" max="1" width="7.857142857142857" style="2" customWidth="1"/>
    <col min="2" max="2" width="4.428571428571429" style="2" customWidth="1"/>
    <col min="3" max="3" width="25.285714285714285" style="2" customWidth="1"/>
    <col min="4" max="6" width="8.428571428571429" style="2" customWidth="1"/>
    <col min="7" max="7" width="10" style="2" customWidth="1"/>
    <col min="8" max="8" width="11.285714285714286" style="2" customWidth="1"/>
    <col min="9" max="9" width="10.285714285714286" style="2" customWidth="1"/>
    <col min="10" max="29" width="15.142857142857142" style="2" customWidth="1"/>
    <col min="30" max="16384" width="9.142857142857142" style="2"/>
  </cols>
  <sheetData>
    <row r="1" spans="1:29" ht="18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12"/>
      <c r="P1" s="12"/>
      <c r="Q1" s="12"/>
      <c r="R1" s="12"/>
      <c r="S1" s="12"/>
      <c r="AC1" s="12"/>
    </row>
    <row r="2" spans="1:29" ht="16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12"/>
      <c r="P2" s="12"/>
      <c r="Q2" s="12"/>
      <c r="R2" s="12"/>
      <c r="S2" s="12"/>
      <c r="AC2" s="12"/>
    </row>
    <row r="3" spans="3:3" s="19" customFormat="1" ht="18.75" customHeight="1">
      <c r="C3" s="19" t="s">
        <v>372</v>
      </c>
    </row>
    <row r="4" s="19" customFormat="1" ht="18.75" customHeight="1"/>
    <row r="5" spans="1:29" ht="18.75">
      <c r="A5" s="13"/>
      <c r="B5" s="13"/>
      <c r="C5" s="13"/>
      <c r="D5" s="13"/>
      <c r="E5" s="13"/>
      <c r="F5" s="13"/>
      <c r="G5" s="13"/>
      <c r="H5" s="1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3"/>
      <c r="W5" s="294"/>
      <c r="X5" s="294"/>
      <c r="Y5" s="294"/>
      <c r="AA5" s="307" t="s">
        <v>373</v>
      </c>
      <c r="AB5" s="307"/>
      <c r="AC5" s="307"/>
    </row>
    <row r="6" spans="1:29" ht="24.95" customHeight="1">
      <c r="A6" s="295" t="s">
        <v>374</v>
      </c>
      <c r="B6" s="301" t="s">
        <v>375</v>
      </c>
      <c r="C6" s="302"/>
      <c r="D6" s="302"/>
      <c r="E6" s="302"/>
      <c r="F6" s="302"/>
      <c r="G6" s="302"/>
      <c r="H6" s="302"/>
      <c r="I6" s="302"/>
      <c r="J6" s="298" t="s">
        <v>376</v>
      </c>
      <c r="K6" s="299"/>
      <c r="L6" s="299"/>
      <c r="M6" s="300"/>
      <c r="N6" s="298" t="s">
        <v>377</v>
      </c>
      <c r="O6" s="299"/>
      <c r="P6" s="299"/>
      <c r="Q6" s="300"/>
      <c r="R6" s="298" t="s">
        <v>378</v>
      </c>
      <c r="S6" s="299"/>
      <c r="T6" s="299"/>
      <c r="U6" s="300"/>
      <c r="V6" s="298" t="s">
        <v>379</v>
      </c>
      <c r="W6" s="299"/>
      <c r="X6" s="299"/>
      <c r="Y6" s="300"/>
      <c r="Z6" s="298" t="s">
        <v>154</v>
      </c>
      <c r="AA6" s="299"/>
      <c r="AB6" s="299"/>
      <c r="AC6" s="300"/>
    </row>
    <row r="7" spans="1:29" ht="24.95" customHeight="1">
      <c r="A7" s="296"/>
      <c r="B7" s="303"/>
      <c r="C7" s="304"/>
      <c r="D7" s="304"/>
      <c r="E7" s="304"/>
      <c r="F7" s="304"/>
      <c r="G7" s="304"/>
      <c r="H7" s="304"/>
      <c r="I7" s="304"/>
      <c r="J7" s="282" t="s">
        <v>362</v>
      </c>
      <c r="K7" s="282" t="s">
        <v>32</v>
      </c>
      <c r="L7" s="282" t="s">
        <v>33</v>
      </c>
      <c r="M7" s="282" t="s">
        <v>34</v>
      </c>
      <c r="N7" s="282" t="s">
        <v>362</v>
      </c>
      <c r="O7" s="282" t="s">
        <v>32</v>
      </c>
      <c r="P7" s="282" t="s">
        <v>33</v>
      </c>
      <c r="Q7" s="282" t="s">
        <v>34</v>
      </c>
      <c r="R7" s="282" t="s">
        <v>362</v>
      </c>
      <c r="S7" s="282" t="s">
        <v>32</v>
      </c>
      <c r="T7" s="282" t="s">
        <v>33</v>
      </c>
      <c r="U7" s="282" t="s">
        <v>34</v>
      </c>
      <c r="V7" s="282" t="s">
        <v>362</v>
      </c>
      <c r="W7" s="282" t="s">
        <v>32</v>
      </c>
      <c r="X7" s="282" t="s">
        <v>33</v>
      </c>
      <c r="Y7" s="282" t="s">
        <v>34</v>
      </c>
      <c r="Z7" s="282" t="s">
        <v>362</v>
      </c>
      <c r="AA7" s="282" t="s">
        <v>32</v>
      </c>
      <c r="AB7" s="282" t="s">
        <v>33</v>
      </c>
      <c r="AC7" s="282" t="s">
        <v>34</v>
      </c>
    </row>
    <row r="8" spans="1:29" ht="24.95" customHeight="1">
      <c r="A8" s="297"/>
      <c r="B8" s="305"/>
      <c r="C8" s="306"/>
      <c r="D8" s="306"/>
      <c r="E8" s="306"/>
      <c r="F8" s="306"/>
      <c r="G8" s="306"/>
      <c r="H8" s="306"/>
      <c r="I8" s="306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</row>
    <row r="9" spans="1:29" ht="18.75" customHeight="1">
      <c r="A9" s="184">
        <v>1</v>
      </c>
      <c r="B9" s="279">
        <v>2</v>
      </c>
      <c r="C9" s="279"/>
      <c r="D9" s="279"/>
      <c r="E9" s="279"/>
      <c r="F9" s="279"/>
      <c r="G9" s="279"/>
      <c r="H9" s="279"/>
      <c r="I9" s="279"/>
      <c r="J9" s="41">
        <v>3</v>
      </c>
      <c r="K9" s="41">
        <v>4</v>
      </c>
      <c r="L9" s="41">
        <v>5</v>
      </c>
      <c r="M9" s="41">
        <v>6</v>
      </c>
      <c r="N9" s="41">
        <v>7</v>
      </c>
      <c r="O9" s="41">
        <v>8</v>
      </c>
      <c r="P9" s="41">
        <v>9</v>
      </c>
      <c r="Q9" s="41">
        <v>10</v>
      </c>
      <c r="R9" s="41">
        <v>11</v>
      </c>
      <c r="S9" s="41">
        <v>12</v>
      </c>
      <c r="T9" s="41">
        <v>13</v>
      </c>
      <c r="U9" s="41">
        <v>14</v>
      </c>
      <c r="V9" s="41">
        <v>15</v>
      </c>
      <c r="W9" s="41">
        <v>16</v>
      </c>
      <c r="X9" s="41">
        <v>17</v>
      </c>
      <c r="Y9" s="41">
        <v>18</v>
      </c>
      <c r="Z9" s="41">
        <v>19</v>
      </c>
      <c r="AA9" s="41">
        <v>20</v>
      </c>
      <c r="AB9" s="41">
        <v>21</v>
      </c>
      <c r="AC9" s="41">
        <v>22</v>
      </c>
    </row>
    <row r="10" spans="1:29" ht="20.1" customHeight="1">
      <c r="A10" s="42"/>
      <c r="B10" s="288" t="s">
        <v>380</v>
      </c>
      <c r="C10" s="288"/>
      <c r="D10" s="288"/>
      <c r="E10" s="288"/>
      <c r="F10" s="288"/>
      <c r="G10" s="288"/>
      <c r="H10" s="288"/>
      <c r="I10" s="288"/>
      <c r="J10" s="45"/>
      <c r="K10" s="45"/>
      <c r="L10" s="45">
        <f t="shared" si="0" ref="L10:L15">K10-J10</f>
        <v>0</v>
      </c>
      <c r="M10" s="67" t="e">
        <f t="shared" si="1" ref="M10:M16">K10/J10*100</f>
        <v>#DIV/0!</v>
      </c>
      <c r="N10" s="45"/>
      <c r="O10" s="45"/>
      <c r="P10" s="45">
        <f t="shared" si="2" ref="P10:P15">O10-N10</f>
        <v>0</v>
      </c>
      <c r="Q10" s="67" t="e">
        <f t="shared" si="3" ref="Q10:Q16">O10/N10*100</f>
        <v>#DIV/0!</v>
      </c>
      <c r="R10" s="45"/>
      <c r="S10" s="45"/>
      <c r="T10" s="45">
        <f t="shared" si="4" ref="T10:T15">S10-R10</f>
        <v>0</v>
      </c>
      <c r="U10" s="67" t="e">
        <f t="shared" si="5" ref="U10:U16">S10/R10*100</f>
        <v>#DIV/0!</v>
      </c>
      <c r="V10" s="45"/>
      <c r="W10" s="45"/>
      <c r="X10" s="45">
        <f t="shared" si="6" ref="X10:X15">W10-V10</f>
        <v>0</v>
      </c>
      <c r="Y10" s="67" t="e">
        <f t="shared" si="7" ref="Y10:Y16">W10/V10*100</f>
        <v>#DIV/0!</v>
      </c>
      <c r="Z10" s="179">
        <f t="shared" si="8" ref="Z10:AA15">SUM(J10,N10,R10,V10)</f>
        <v>0</v>
      </c>
      <c r="AA10" s="179">
        <f t="shared" si="8"/>
        <v>0</v>
      </c>
      <c r="AB10" s="45">
        <f t="shared" si="9" ref="AB10:AB15">AA10-Z10</f>
        <v>0</v>
      </c>
      <c r="AC10" s="67" t="e">
        <f t="shared" si="10" ref="AC10:AC16">AA10/Z10*100</f>
        <v>#DIV/0!</v>
      </c>
    </row>
    <row r="11" spans="1:29" ht="20.1" customHeight="1">
      <c r="A11" s="42"/>
      <c r="B11" s="288" t="s">
        <v>381</v>
      </c>
      <c r="C11" s="288"/>
      <c r="D11" s="288"/>
      <c r="E11" s="288"/>
      <c r="F11" s="288"/>
      <c r="G11" s="288"/>
      <c r="H11" s="288"/>
      <c r="I11" s="288"/>
      <c r="J11" s="45"/>
      <c r="K11" s="45"/>
      <c r="L11" s="45">
        <f t="shared" si="0"/>
        <v>0</v>
      </c>
      <c r="M11" s="67" t="e">
        <f t="shared" si="1"/>
        <v>#DIV/0!</v>
      </c>
      <c r="N11" s="45"/>
      <c r="O11" s="45"/>
      <c r="P11" s="45">
        <f t="shared" si="2"/>
        <v>0</v>
      </c>
      <c r="Q11" s="67" t="e">
        <f t="shared" si="3"/>
        <v>#DIV/0!</v>
      </c>
      <c r="R11" s="45"/>
      <c r="S11" s="45"/>
      <c r="T11" s="45">
        <f t="shared" si="4"/>
        <v>0</v>
      </c>
      <c r="U11" s="67" t="e">
        <f t="shared" si="5"/>
        <v>#DIV/0!</v>
      </c>
      <c r="V11" s="45"/>
      <c r="W11" s="45"/>
      <c r="X11" s="45">
        <f t="shared" si="6"/>
        <v>0</v>
      </c>
      <c r="Y11" s="67" t="e">
        <f t="shared" si="7"/>
        <v>#DIV/0!</v>
      </c>
      <c r="Z11" s="179">
        <f t="shared" si="8"/>
        <v>0</v>
      </c>
      <c r="AA11" s="179">
        <f t="shared" si="8"/>
        <v>0</v>
      </c>
      <c r="AB11" s="45">
        <f t="shared" si="9"/>
        <v>0</v>
      </c>
      <c r="AC11" s="67" t="e">
        <f t="shared" si="10"/>
        <v>#DIV/0!</v>
      </c>
    </row>
    <row r="12" spans="1:29" ht="20.1" customHeight="1">
      <c r="A12" s="42"/>
      <c r="B12" s="288" t="s">
        <v>348</v>
      </c>
      <c r="C12" s="288"/>
      <c r="D12" s="288"/>
      <c r="E12" s="288"/>
      <c r="F12" s="288"/>
      <c r="G12" s="288"/>
      <c r="H12" s="288"/>
      <c r="I12" s="288"/>
      <c r="J12" s="45"/>
      <c r="K12" s="45"/>
      <c r="L12" s="45">
        <f t="shared" si="0"/>
        <v>0</v>
      </c>
      <c r="M12" s="67" t="e">
        <f t="shared" si="1"/>
        <v>#DIV/0!</v>
      </c>
      <c r="N12" s="45"/>
      <c r="O12" s="45"/>
      <c r="P12" s="45">
        <f t="shared" si="2"/>
        <v>0</v>
      </c>
      <c r="Q12" s="67" t="e">
        <f t="shared" si="3"/>
        <v>#DIV/0!</v>
      </c>
      <c r="R12" s="45"/>
      <c r="S12" s="45"/>
      <c r="T12" s="45">
        <f t="shared" si="4"/>
        <v>0</v>
      </c>
      <c r="U12" s="67" t="e">
        <f t="shared" si="5"/>
        <v>#DIV/0!</v>
      </c>
      <c r="V12" s="45"/>
      <c r="W12" s="45"/>
      <c r="X12" s="45">
        <f t="shared" si="6"/>
        <v>0</v>
      </c>
      <c r="Y12" s="67" t="e">
        <f t="shared" si="7"/>
        <v>#DIV/0!</v>
      </c>
      <c r="Z12" s="179">
        <f t="shared" si="8"/>
        <v>0</v>
      </c>
      <c r="AA12" s="179">
        <f t="shared" si="8"/>
        <v>0</v>
      </c>
      <c r="AB12" s="45">
        <f t="shared" si="9"/>
        <v>0</v>
      </c>
      <c r="AC12" s="67" t="e">
        <f t="shared" si="10"/>
        <v>#DIV/0!</v>
      </c>
    </row>
    <row r="13" spans="1:29" ht="42" customHeight="1">
      <c r="A13" s="42"/>
      <c r="B13" s="284" t="s">
        <v>382</v>
      </c>
      <c r="C13" s="285"/>
      <c r="D13" s="285"/>
      <c r="E13" s="285"/>
      <c r="F13" s="285"/>
      <c r="G13" s="285"/>
      <c r="H13" s="285"/>
      <c r="I13" s="285"/>
      <c r="J13" s="45"/>
      <c r="K13" s="45"/>
      <c r="L13" s="45">
        <f t="shared" si="0"/>
        <v>0</v>
      </c>
      <c r="M13" s="67" t="e">
        <f t="shared" si="1"/>
        <v>#DIV/0!</v>
      </c>
      <c r="N13" s="45"/>
      <c r="O13" s="45"/>
      <c r="P13" s="45">
        <f t="shared" si="2"/>
        <v>0</v>
      </c>
      <c r="Q13" s="67" t="e">
        <f t="shared" si="3"/>
        <v>#DIV/0!</v>
      </c>
      <c r="R13" s="45"/>
      <c r="S13" s="45"/>
      <c r="T13" s="45">
        <f t="shared" si="4"/>
        <v>0</v>
      </c>
      <c r="U13" s="67" t="e">
        <f t="shared" si="5"/>
        <v>#DIV/0!</v>
      </c>
      <c r="V13" s="45"/>
      <c r="W13" s="45"/>
      <c r="X13" s="45">
        <f t="shared" si="6"/>
        <v>0</v>
      </c>
      <c r="Y13" s="67" t="e">
        <f t="shared" si="7"/>
        <v>#DIV/0!</v>
      </c>
      <c r="Z13" s="179">
        <f t="shared" si="8"/>
        <v>0</v>
      </c>
      <c r="AA13" s="179">
        <f t="shared" si="8"/>
        <v>0</v>
      </c>
      <c r="AB13" s="45">
        <f t="shared" si="9"/>
        <v>0</v>
      </c>
      <c r="AC13" s="67" t="e">
        <f t="shared" si="10"/>
        <v>#DIV/0!</v>
      </c>
    </row>
    <row r="14" spans="1:29" ht="37.5" customHeight="1">
      <c r="A14" s="42"/>
      <c r="B14" s="284" t="s">
        <v>383</v>
      </c>
      <c r="C14" s="285"/>
      <c r="D14" s="285"/>
      <c r="E14" s="285"/>
      <c r="F14" s="285"/>
      <c r="G14" s="285"/>
      <c r="H14" s="285"/>
      <c r="I14" s="285"/>
      <c r="J14" s="45"/>
      <c r="K14" s="45"/>
      <c r="L14" s="45">
        <f t="shared" si="0"/>
        <v>0</v>
      </c>
      <c r="M14" s="67" t="e">
        <f t="shared" si="1"/>
        <v>#DIV/0!</v>
      </c>
      <c r="N14" s="45"/>
      <c r="O14" s="45"/>
      <c r="P14" s="45">
        <f t="shared" si="2"/>
        <v>0</v>
      </c>
      <c r="Q14" s="67" t="e">
        <f t="shared" si="3"/>
        <v>#DIV/0!</v>
      </c>
      <c r="R14" s="45"/>
      <c r="S14" s="45"/>
      <c r="T14" s="45">
        <f t="shared" si="4"/>
        <v>0</v>
      </c>
      <c r="U14" s="67" t="e">
        <f t="shared" si="5"/>
        <v>#DIV/0!</v>
      </c>
      <c r="V14" s="45"/>
      <c r="W14" s="45"/>
      <c r="X14" s="45">
        <f t="shared" si="6"/>
        <v>0</v>
      </c>
      <c r="Y14" s="67" t="e">
        <f t="shared" si="7"/>
        <v>#DIV/0!</v>
      </c>
      <c r="Z14" s="179">
        <f t="shared" si="8"/>
        <v>0</v>
      </c>
      <c r="AA14" s="179">
        <f t="shared" si="8"/>
        <v>0</v>
      </c>
      <c r="AB14" s="45">
        <f t="shared" si="9"/>
        <v>0</v>
      </c>
      <c r="AC14" s="67" t="e">
        <f t="shared" si="10"/>
        <v>#DIV/0!</v>
      </c>
    </row>
    <row r="15" spans="1:29" ht="20.1" customHeight="1">
      <c r="A15" s="42"/>
      <c r="B15" s="288" t="s">
        <v>351</v>
      </c>
      <c r="C15" s="288"/>
      <c r="D15" s="288"/>
      <c r="E15" s="288"/>
      <c r="F15" s="288"/>
      <c r="G15" s="288"/>
      <c r="H15" s="288"/>
      <c r="I15" s="288"/>
      <c r="J15" s="45"/>
      <c r="K15" s="45"/>
      <c r="L15" s="45">
        <f t="shared" si="0"/>
        <v>0</v>
      </c>
      <c r="M15" s="67" t="e">
        <f t="shared" si="1"/>
        <v>#DIV/0!</v>
      </c>
      <c r="N15" s="45"/>
      <c r="O15" s="45"/>
      <c r="P15" s="45">
        <f t="shared" si="2"/>
        <v>0</v>
      </c>
      <c r="Q15" s="67" t="e">
        <f t="shared" si="3"/>
        <v>#DIV/0!</v>
      </c>
      <c r="R15" s="45"/>
      <c r="S15" s="45"/>
      <c r="T15" s="45">
        <f t="shared" si="4"/>
        <v>0</v>
      </c>
      <c r="U15" s="67" t="e">
        <f t="shared" si="5"/>
        <v>#DIV/0!</v>
      </c>
      <c r="V15" s="45"/>
      <c r="W15" s="45"/>
      <c r="X15" s="45">
        <f t="shared" si="6"/>
        <v>0</v>
      </c>
      <c r="Y15" s="67" t="e">
        <f t="shared" si="7"/>
        <v>#DIV/0!</v>
      </c>
      <c r="Z15" s="179">
        <f t="shared" si="8"/>
        <v>0</v>
      </c>
      <c r="AA15" s="179">
        <f t="shared" si="8"/>
        <v>0</v>
      </c>
      <c r="AB15" s="45">
        <f t="shared" si="9"/>
        <v>0</v>
      </c>
      <c r="AC15" s="67" t="e">
        <f t="shared" si="10"/>
        <v>#DIV/0!</v>
      </c>
    </row>
    <row r="16" spans="1:29" ht="24.95" customHeight="1">
      <c r="A16" s="286" t="s">
        <v>154</v>
      </c>
      <c r="B16" s="287"/>
      <c r="C16" s="287"/>
      <c r="D16" s="287"/>
      <c r="E16" s="287"/>
      <c r="F16" s="287"/>
      <c r="G16" s="287"/>
      <c r="H16" s="287"/>
      <c r="I16" s="287"/>
      <c r="J16" s="186">
        <f t="shared" si="11" ref="J16:AA16">SUM(J10:J15)</f>
        <v>0</v>
      </c>
      <c r="K16" s="186">
        <f t="shared" si="11"/>
        <v>0</v>
      </c>
      <c r="L16" s="57">
        <f>SUM(L10:L15)</f>
        <v>0</v>
      </c>
      <c r="M16" s="68" t="e">
        <f t="shared" si="1"/>
        <v>#DIV/0!</v>
      </c>
      <c r="N16" s="186">
        <f t="shared" si="11"/>
        <v>0</v>
      </c>
      <c r="O16" s="186">
        <f t="shared" si="11"/>
        <v>0</v>
      </c>
      <c r="P16" s="57">
        <f>SUM(P10:P15)</f>
        <v>0</v>
      </c>
      <c r="Q16" s="68" t="e">
        <f t="shared" si="3"/>
        <v>#DIV/0!</v>
      </c>
      <c r="R16" s="186">
        <f t="shared" si="11"/>
        <v>0</v>
      </c>
      <c r="S16" s="186">
        <f t="shared" si="11"/>
        <v>0</v>
      </c>
      <c r="T16" s="57">
        <f>SUM(T10:T15)</f>
        <v>0</v>
      </c>
      <c r="U16" s="68" t="e">
        <f t="shared" si="5"/>
        <v>#DIV/0!</v>
      </c>
      <c r="V16" s="186">
        <f t="shared" si="11"/>
        <v>0</v>
      </c>
      <c r="W16" s="186">
        <f t="shared" si="11"/>
        <v>0</v>
      </c>
      <c r="X16" s="57">
        <f>SUM(X10:X15)</f>
        <v>0</v>
      </c>
      <c r="Y16" s="68" t="e">
        <f t="shared" si="7"/>
        <v>#DIV/0!</v>
      </c>
      <c r="Z16" s="186">
        <f t="shared" si="11"/>
        <v>0</v>
      </c>
      <c r="AA16" s="186">
        <f t="shared" si="11"/>
        <v>0</v>
      </c>
      <c r="AB16" s="57">
        <f>SUM(AB10:AB15)</f>
        <v>0</v>
      </c>
      <c r="AC16" s="68" t="e">
        <f t="shared" si="10"/>
        <v>#DIV/0!</v>
      </c>
    </row>
    <row r="17" spans="1:29" ht="24.95" customHeight="1">
      <c r="A17" s="284" t="s">
        <v>384</v>
      </c>
      <c r="B17" s="285"/>
      <c r="C17" s="285"/>
      <c r="D17" s="285"/>
      <c r="E17" s="285"/>
      <c r="F17" s="285"/>
      <c r="G17" s="285"/>
      <c r="H17" s="285"/>
      <c r="I17" s="285"/>
      <c r="J17" s="180" t="e">
        <f>J16/Z16*100</f>
        <v>#DIV/0!</v>
      </c>
      <c r="K17" s="180" t="e">
        <f>K16/AA16*100</f>
        <v>#DIV/0!</v>
      </c>
      <c r="L17" s="40"/>
      <c r="M17" s="40"/>
      <c r="N17" s="180" t="e">
        <f>N16/Z16*100</f>
        <v>#DIV/0!</v>
      </c>
      <c r="O17" s="180" t="e">
        <f>O16/AA16*100</f>
        <v>#DIV/0!</v>
      </c>
      <c r="P17" s="40"/>
      <c r="Q17" s="40"/>
      <c r="R17" s="180" t="e">
        <f>R16/Z16*100</f>
        <v>#DIV/0!</v>
      </c>
      <c r="S17" s="180" t="e">
        <f>S16/AA16*100</f>
        <v>#DIV/0!</v>
      </c>
      <c r="T17" s="40"/>
      <c r="U17" s="40"/>
      <c r="V17" s="180" t="e">
        <f>V16/Z16*100</f>
        <v>#DIV/0!</v>
      </c>
      <c r="W17" s="180" t="e">
        <f>W16/AA16*100</f>
        <v>#DIV/0!</v>
      </c>
      <c r="X17" s="40"/>
      <c r="Y17" s="40"/>
      <c r="Z17" s="180" t="e">
        <f>SUM(J17,N17,R17,V17)</f>
        <v>#DIV/0!</v>
      </c>
      <c r="AA17" s="180" t="e">
        <f>SUM(K17,O17,S17,W17)</f>
        <v>#DIV/0!</v>
      </c>
      <c r="AB17" s="40"/>
      <c r="AC17" s="40"/>
    </row>
    <row r="18" spans="1:19" ht="15" customHeight="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ht="15" customHeight="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ht="15" customHeight="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ht="20.25" customHeight="1">
      <c r="A21" s="10"/>
      <c r="B21" s="10"/>
      <c r="C21" s="4" t="s">
        <v>385</v>
      </c>
      <c r="D21" s="4"/>
      <c r="E21" s="4"/>
      <c r="F21" s="4"/>
      <c r="G21" s="4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19" ht="21.75" customHeight="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19" ht="21.75" customHeight="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32" ht="30" customHeight="1">
      <c r="A24" s="239" t="s">
        <v>374</v>
      </c>
      <c r="B24" s="318" t="s">
        <v>386</v>
      </c>
      <c r="C24" s="319"/>
      <c r="D24" s="217" t="s">
        <v>387</v>
      </c>
      <c r="E24" s="217"/>
      <c r="F24" s="217" t="s">
        <v>388</v>
      </c>
      <c r="G24" s="217"/>
      <c r="H24" s="217" t="s">
        <v>389</v>
      </c>
      <c r="I24" s="217"/>
      <c r="J24" s="217" t="s">
        <v>390</v>
      </c>
      <c r="K24" s="217"/>
      <c r="L24" s="217" t="s">
        <v>28</v>
      </c>
      <c r="M24" s="217"/>
      <c r="N24" s="217"/>
      <c r="O24" s="217"/>
      <c r="P24" s="217"/>
      <c r="Q24" s="217"/>
      <c r="R24" s="217"/>
      <c r="S24" s="217"/>
      <c r="T24" s="217"/>
      <c r="U24" s="217"/>
      <c r="V24" s="324" t="s">
        <v>391</v>
      </c>
      <c r="W24" s="324"/>
      <c r="X24" s="324"/>
      <c r="Y24" s="324"/>
      <c r="Z24" s="324"/>
      <c r="AA24" s="324" t="s">
        <v>392</v>
      </c>
      <c r="AB24" s="324"/>
      <c r="AC24" s="324"/>
      <c r="AD24" s="324"/>
      <c r="AE24" s="324"/>
      <c r="AF24" s="324"/>
    </row>
    <row r="25" spans="1:32" ht="31.5" customHeight="1">
      <c r="A25" s="239"/>
      <c r="B25" s="320"/>
      <c r="C25" s="321"/>
      <c r="D25" s="217"/>
      <c r="E25" s="217"/>
      <c r="F25" s="217"/>
      <c r="G25" s="217"/>
      <c r="H25" s="217"/>
      <c r="I25" s="217"/>
      <c r="J25" s="217"/>
      <c r="K25" s="217"/>
      <c r="L25" s="217" t="s">
        <v>393</v>
      </c>
      <c r="M25" s="217"/>
      <c r="N25" s="217" t="s">
        <v>394</v>
      </c>
      <c r="O25" s="217"/>
      <c r="P25" s="217" t="s">
        <v>395</v>
      </c>
      <c r="Q25" s="217"/>
      <c r="R25" s="217"/>
      <c r="S25" s="217"/>
      <c r="T25" s="217"/>
      <c r="U25" s="217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</row>
    <row r="26" spans="1:32" ht="114.75" customHeight="1">
      <c r="A26" s="239"/>
      <c r="B26" s="322"/>
      <c r="C26" s="323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 t="s">
        <v>396</v>
      </c>
      <c r="Q26" s="217"/>
      <c r="R26" s="217" t="s">
        <v>397</v>
      </c>
      <c r="S26" s="217"/>
      <c r="T26" s="217" t="s">
        <v>398</v>
      </c>
      <c r="U26" s="217"/>
      <c r="V26" s="324"/>
      <c r="W26" s="324"/>
      <c r="X26" s="324"/>
      <c r="Y26" s="324"/>
      <c r="Z26" s="324"/>
      <c r="AA26" s="324"/>
      <c r="AB26" s="324"/>
      <c r="AC26" s="324"/>
      <c r="AD26" s="324"/>
      <c r="AE26" s="324"/>
      <c r="AF26" s="324"/>
    </row>
    <row r="27" spans="1:32" ht="21.75" customHeight="1">
      <c r="A27" s="31">
        <v>1</v>
      </c>
      <c r="B27" s="204">
        <v>2</v>
      </c>
      <c r="C27" s="206"/>
      <c r="D27" s="217">
        <v>3</v>
      </c>
      <c r="E27" s="217"/>
      <c r="F27" s="217">
        <v>4</v>
      </c>
      <c r="G27" s="217"/>
      <c r="H27" s="217">
        <v>5</v>
      </c>
      <c r="I27" s="217"/>
      <c r="J27" s="217">
        <v>6</v>
      </c>
      <c r="K27" s="217"/>
      <c r="L27" s="204">
        <v>7</v>
      </c>
      <c r="M27" s="206"/>
      <c r="N27" s="204">
        <v>8</v>
      </c>
      <c r="O27" s="206"/>
      <c r="P27" s="217">
        <v>9</v>
      </c>
      <c r="Q27" s="217"/>
      <c r="R27" s="239">
        <v>10</v>
      </c>
      <c r="S27" s="239"/>
      <c r="T27" s="217">
        <v>11</v>
      </c>
      <c r="U27" s="217"/>
      <c r="V27" s="217">
        <v>12</v>
      </c>
      <c r="W27" s="217"/>
      <c r="X27" s="217"/>
      <c r="Y27" s="217"/>
      <c r="Z27" s="217"/>
      <c r="AA27" s="217">
        <v>13</v>
      </c>
      <c r="AB27" s="217"/>
      <c r="AC27" s="217"/>
      <c r="AD27" s="217"/>
      <c r="AE27" s="217"/>
      <c r="AF27" s="217"/>
    </row>
    <row r="28" spans="1:32" ht="21.75" customHeight="1">
      <c r="A28" s="119"/>
      <c r="B28" s="312"/>
      <c r="C28" s="313"/>
      <c r="D28" s="217"/>
      <c r="E28" s="217"/>
      <c r="F28" s="309"/>
      <c r="G28" s="309"/>
      <c r="H28" s="309"/>
      <c r="I28" s="309"/>
      <c r="J28" s="309"/>
      <c r="K28" s="309"/>
      <c r="L28" s="314"/>
      <c r="M28" s="315"/>
      <c r="N28" s="316">
        <f>SUM(P28,R28,T28)</f>
        <v>0</v>
      </c>
      <c r="O28" s="317"/>
      <c r="P28" s="309"/>
      <c r="Q28" s="309"/>
      <c r="R28" s="309"/>
      <c r="S28" s="309"/>
      <c r="T28" s="309"/>
      <c r="U28" s="309"/>
      <c r="V28" s="310"/>
      <c r="W28" s="310"/>
      <c r="X28" s="310"/>
      <c r="Y28" s="310"/>
      <c r="Z28" s="310"/>
      <c r="AA28" s="311"/>
      <c r="AB28" s="311"/>
      <c r="AC28" s="311"/>
      <c r="AD28" s="311"/>
      <c r="AE28" s="311"/>
      <c r="AF28" s="311"/>
    </row>
    <row r="29" spans="1:32" ht="21.75" customHeight="1">
      <c r="A29" s="119"/>
      <c r="B29" s="312"/>
      <c r="C29" s="313"/>
      <c r="D29" s="217"/>
      <c r="E29" s="217"/>
      <c r="F29" s="309"/>
      <c r="G29" s="309"/>
      <c r="H29" s="309"/>
      <c r="I29" s="309"/>
      <c r="J29" s="309"/>
      <c r="K29" s="309"/>
      <c r="L29" s="314"/>
      <c r="M29" s="315"/>
      <c r="N29" s="316">
        <f t="shared" si="12" ref="N29:N34">SUM(P29,R29,T29)</f>
        <v>0</v>
      </c>
      <c r="O29" s="317"/>
      <c r="P29" s="309"/>
      <c r="Q29" s="309"/>
      <c r="R29" s="309"/>
      <c r="S29" s="309"/>
      <c r="T29" s="309"/>
      <c r="U29" s="309"/>
      <c r="V29" s="310"/>
      <c r="W29" s="310"/>
      <c r="X29" s="310"/>
      <c r="Y29" s="310"/>
      <c r="Z29" s="310"/>
      <c r="AA29" s="311"/>
      <c r="AB29" s="311"/>
      <c r="AC29" s="311"/>
      <c r="AD29" s="311"/>
      <c r="AE29" s="311"/>
      <c r="AF29" s="311"/>
    </row>
    <row r="30" spans="1:32" ht="21.75" customHeight="1">
      <c r="A30" s="119"/>
      <c r="B30" s="312"/>
      <c r="C30" s="313"/>
      <c r="D30" s="217"/>
      <c r="E30" s="217"/>
      <c r="F30" s="309"/>
      <c r="G30" s="309"/>
      <c r="H30" s="309"/>
      <c r="I30" s="309"/>
      <c r="J30" s="309"/>
      <c r="K30" s="309"/>
      <c r="L30" s="314"/>
      <c r="M30" s="315"/>
      <c r="N30" s="316">
        <f t="shared" si="12"/>
        <v>0</v>
      </c>
      <c r="O30" s="317"/>
      <c r="P30" s="309"/>
      <c r="Q30" s="309"/>
      <c r="R30" s="309"/>
      <c r="S30" s="309"/>
      <c r="T30" s="309"/>
      <c r="U30" s="309"/>
      <c r="V30" s="310"/>
      <c r="W30" s="310"/>
      <c r="X30" s="310"/>
      <c r="Y30" s="310"/>
      <c r="Z30" s="310"/>
      <c r="AA30" s="311"/>
      <c r="AB30" s="311"/>
      <c r="AC30" s="311"/>
      <c r="AD30" s="311"/>
      <c r="AE30" s="311"/>
      <c r="AF30" s="311"/>
    </row>
    <row r="31" spans="1:32" ht="20.25" customHeight="1">
      <c r="A31" s="119"/>
      <c r="B31" s="312"/>
      <c r="C31" s="313"/>
      <c r="D31" s="217"/>
      <c r="E31" s="217"/>
      <c r="F31" s="309"/>
      <c r="G31" s="309"/>
      <c r="H31" s="309"/>
      <c r="I31" s="309"/>
      <c r="J31" s="309"/>
      <c r="K31" s="309"/>
      <c r="L31" s="314"/>
      <c r="M31" s="315"/>
      <c r="N31" s="316">
        <f t="shared" si="12"/>
        <v>0</v>
      </c>
      <c r="O31" s="317"/>
      <c r="P31" s="309"/>
      <c r="Q31" s="309"/>
      <c r="R31" s="309"/>
      <c r="S31" s="309"/>
      <c r="T31" s="309"/>
      <c r="U31" s="309"/>
      <c r="V31" s="310"/>
      <c r="W31" s="310"/>
      <c r="X31" s="310"/>
      <c r="Y31" s="310"/>
      <c r="Z31" s="310"/>
      <c r="AA31" s="311"/>
      <c r="AB31" s="311"/>
      <c r="AC31" s="311"/>
      <c r="AD31" s="311"/>
      <c r="AE31" s="311"/>
      <c r="AF31" s="311"/>
    </row>
    <row r="32" spans="1:32" ht="20.25" customHeight="1">
      <c r="A32" s="119"/>
      <c r="B32" s="312"/>
      <c r="C32" s="313"/>
      <c r="D32" s="217"/>
      <c r="E32" s="217"/>
      <c r="F32" s="309"/>
      <c r="G32" s="309"/>
      <c r="H32" s="309"/>
      <c r="I32" s="309"/>
      <c r="J32" s="309"/>
      <c r="K32" s="309"/>
      <c r="L32" s="314"/>
      <c r="M32" s="315"/>
      <c r="N32" s="316">
        <f t="shared" si="12"/>
        <v>0</v>
      </c>
      <c r="O32" s="317"/>
      <c r="P32" s="309"/>
      <c r="Q32" s="309"/>
      <c r="R32" s="309"/>
      <c r="S32" s="309"/>
      <c r="T32" s="309"/>
      <c r="U32" s="309"/>
      <c r="V32" s="310"/>
      <c r="W32" s="310"/>
      <c r="X32" s="310"/>
      <c r="Y32" s="310"/>
      <c r="Z32" s="310"/>
      <c r="AA32" s="311"/>
      <c r="AB32" s="311"/>
      <c r="AC32" s="311"/>
      <c r="AD32" s="311"/>
      <c r="AE32" s="311"/>
      <c r="AF32" s="311"/>
    </row>
    <row r="33" spans="1:32" ht="20.25" customHeight="1">
      <c r="A33" s="119"/>
      <c r="B33" s="312"/>
      <c r="C33" s="313"/>
      <c r="D33" s="217"/>
      <c r="E33" s="217"/>
      <c r="F33" s="309"/>
      <c r="G33" s="309"/>
      <c r="H33" s="309"/>
      <c r="I33" s="309"/>
      <c r="J33" s="309"/>
      <c r="K33" s="309"/>
      <c r="L33" s="314"/>
      <c r="M33" s="315"/>
      <c r="N33" s="316">
        <f t="shared" si="12"/>
        <v>0</v>
      </c>
      <c r="O33" s="317"/>
      <c r="P33" s="309"/>
      <c r="Q33" s="309"/>
      <c r="R33" s="309"/>
      <c r="S33" s="309"/>
      <c r="T33" s="309"/>
      <c r="U33" s="309"/>
      <c r="V33" s="310"/>
      <c r="W33" s="310"/>
      <c r="X33" s="310"/>
      <c r="Y33" s="310"/>
      <c r="Z33" s="310"/>
      <c r="AA33" s="311"/>
      <c r="AB33" s="311"/>
      <c r="AC33" s="311"/>
      <c r="AD33" s="311"/>
      <c r="AE33" s="311"/>
      <c r="AF33" s="311"/>
    </row>
    <row r="34" spans="1:32" ht="20.25" customHeight="1">
      <c r="A34" s="119"/>
      <c r="B34" s="312"/>
      <c r="C34" s="313"/>
      <c r="D34" s="217"/>
      <c r="E34" s="217"/>
      <c r="F34" s="309"/>
      <c r="G34" s="309"/>
      <c r="H34" s="309"/>
      <c r="I34" s="309"/>
      <c r="J34" s="309"/>
      <c r="K34" s="309"/>
      <c r="L34" s="314"/>
      <c r="M34" s="315"/>
      <c r="N34" s="316">
        <f t="shared" si="12"/>
        <v>0</v>
      </c>
      <c r="O34" s="317"/>
      <c r="P34" s="309"/>
      <c r="Q34" s="309"/>
      <c r="R34" s="309"/>
      <c r="S34" s="309"/>
      <c r="T34" s="309"/>
      <c r="U34" s="309"/>
      <c r="V34" s="310"/>
      <c r="W34" s="310"/>
      <c r="X34" s="310"/>
      <c r="Y34" s="310"/>
      <c r="Z34" s="310"/>
      <c r="AA34" s="311"/>
      <c r="AB34" s="311"/>
      <c r="AC34" s="311"/>
      <c r="AD34" s="311"/>
      <c r="AE34" s="311"/>
      <c r="AF34" s="311"/>
    </row>
    <row r="35" spans="1:32" ht="20.25" customHeight="1">
      <c r="A35" s="290" t="s">
        <v>154</v>
      </c>
      <c r="B35" s="291"/>
      <c r="C35" s="291"/>
      <c r="D35" s="291"/>
      <c r="E35" s="292"/>
      <c r="F35" s="293">
        <f>SUM(F28:F34)</f>
        <v>0</v>
      </c>
      <c r="G35" s="293"/>
      <c r="H35" s="293">
        <f>SUM(H28:H34)</f>
        <v>0</v>
      </c>
      <c r="I35" s="293"/>
      <c r="J35" s="293">
        <f>SUM(J28:J34)</f>
        <v>0</v>
      </c>
      <c r="K35" s="293"/>
      <c r="L35" s="293">
        <f>SUM(L28:L34)</f>
        <v>0</v>
      </c>
      <c r="M35" s="293"/>
      <c r="N35" s="293">
        <f>SUM(N28:N34)</f>
        <v>0</v>
      </c>
      <c r="O35" s="293"/>
      <c r="P35" s="293">
        <f>SUM(P28:P34)</f>
        <v>0</v>
      </c>
      <c r="Q35" s="293"/>
      <c r="R35" s="293">
        <f>SUM(R28:R34)</f>
        <v>0</v>
      </c>
      <c r="S35" s="293"/>
      <c r="T35" s="293">
        <f>SUM(T28:T34)</f>
        <v>0</v>
      </c>
      <c r="U35" s="293"/>
      <c r="V35" s="289"/>
      <c r="W35" s="289"/>
      <c r="X35" s="289"/>
      <c r="Y35" s="289"/>
      <c r="Z35" s="289"/>
      <c r="AA35" s="308"/>
      <c r="AB35" s="308"/>
      <c r="AC35" s="308"/>
      <c r="AD35" s="308"/>
      <c r="AE35" s="308"/>
      <c r="AF35" s="308"/>
    </row>
    <row r="36" spans="1:19" ht="20.25" customHeight="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19" ht="20.25" customHeight="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20.25" customHeight="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24" ht="15" customHeight="1">
      <c r="A39" s="10"/>
      <c r="B39" s="281" t="s">
        <v>399</v>
      </c>
      <c r="C39" s="281"/>
      <c r="D39" s="281"/>
      <c r="E39" s="281"/>
      <c r="F39" s="281"/>
      <c r="G39" s="281"/>
      <c r="H39" s="11"/>
      <c r="I39" s="11"/>
      <c r="J39" s="280" t="s">
        <v>400</v>
      </c>
      <c r="K39" s="280"/>
      <c r="L39" s="280"/>
      <c r="M39" s="280"/>
      <c r="N39" s="280"/>
      <c r="O39" s="11"/>
      <c r="P39" s="11"/>
      <c r="Q39" s="11"/>
      <c r="R39" s="11"/>
      <c r="S39" s="11"/>
      <c r="T39" s="201" t="s">
        <v>400</v>
      </c>
      <c r="U39" s="201"/>
      <c r="V39" s="201"/>
      <c r="W39" s="201"/>
      <c r="X39" s="201"/>
    </row>
    <row r="40" spans="2:24" s="3" customFormat="1" ht="18.75">
      <c r="B40" s="201" t="s">
        <v>401</v>
      </c>
      <c r="C40" s="201"/>
      <c r="D40" s="201"/>
      <c r="E40" s="201"/>
      <c r="F40" s="201"/>
      <c r="G40" s="201"/>
      <c r="H40" s="19"/>
      <c r="I40" s="19"/>
      <c r="J40" s="201" t="s">
        <v>151</v>
      </c>
      <c r="K40" s="201"/>
      <c r="L40" s="201"/>
      <c r="M40" s="201"/>
      <c r="N40" s="201"/>
      <c r="S40" s="2"/>
      <c r="T40" s="201" t="s">
        <v>149</v>
      </c>
      <c r="U40" s="201"/>
      <c r="V40" s="201"/>
      <c r="W40" s="201"/>
      <c r="X40" s="201"/>
    </row>
    <row r="41" spans="3:10" s="16" customFormat="1" ht="16.5" customHeight="1">
      <c r="C41" s="43"/>
      <c r="F41" s="35"/>
      <c r="G41" s="35"/>
      <c r="H41" s="35"/>
      <c r="I41" s="35"/>
      <c r="J41" s="35"/>
    </row>
    <row r="42" s="3" customFormat="1" ht="18.75"/>
    <row r="43" spans="3:19" ht="18.7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3:19" ht="18.75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3:23" ht="19.5" thickBot="1">
      <c r="C45" s="17"/>
      <c r="D45" s="17"/>
      <c r="E45" s="17"/>
      <c r="F45" s="17"/>
      <c r="G45" s="17"/>
      <c r="H45" s="17"/>
      <c r="I45" s="17"/>
      <c r="J45" s="17"/>
      <c r="K45" s="17"/>
      <c r="L45" s="151"/>
      <c r="M45" s="151"/>
      <c r="N45" s="151"/>
      <c r="O45" s="151"/>
      <c r="P45" s="151"/>
      <c r="Q45" s="151"/>
      <c r="R45" s="151"/>
      <c r="S45" s="151"/>
      <c r="T45" s="152"/>
      <c r="U45" s="152"/>
      <c r="V45" s="152"/>
      <c r="W45" s="152"/>
    </row>
    <row r="46" spans="3:3" ht="18.75">
      <c r="C46" s="10"/>
    </row>
    <row r="49" spans="3:3" ht="19.5">
      <c r="C49" s="18"/>
    </row>
    <row r="50" spans="3:3" ht="19.5">
      <c r="C50" s="18"/>
    </row>
    <row r="51" spans="3:3" ht="19.5">
      <c r="C51" s="18"/>
    </row>
    <row r="52" spans="3:3" ht="19.5">
      <c r="C52" s="18"/>
    </row>
    <row r="53" spans="3:3" ht="19.5">
      <c r="C53" s="18"/>
    </row>
    <row r="54" spans="3:3" ht="19.5">
      <c r="C54" s="18"/>
    </row>
    <row r="55" spans="3:3" ht="19.5">
      <c r="C55" s="18"/>
    </row>
  </sheetData>
  <sheetProtection algorithmName="SHA-512" hashValue="P7uh0kfAkX27ObbnX/AZGObBaPr7cLsVX6UNKMQiRhZy2zCoB/elqAb89k7ynwhLoxOrEfXjgh5s/8RTLxgzaA==" saltValue="x+YIT+7PjU6oIs66RgtHxQ==" spinCount="100000" sheet="1" objects="1" scenarios="1"/>
  <protectedRanges>
    <protectedRange sqref="J10:K15 N10:O15 R10:S15 V10:W15 A28:M34 L24 P28:AF34" name="Діапазон1"/>
  </protectedRanges>
  <mergeCells count="166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</mergeCells>
  <pageMargins left="0.7874015748031497" right="0.07874015748031496" top="0.7874015748031497" bottom="0.7874015748031497" header="0.31496062992125984" footer="0.31496062992125984"/>
  <pageSetup orientation="landscape" paperSize="9" scale="31" r:id="rId1"/>
  <headerFooter alignWithMargins="0">
    <oddHeader>&amp;CПродовження Додатка  3
Таблиця VI-VII&amp;R&amp;"Times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 calculatedColumn="1"/>
    <ignoredError sqref="Z17:AA17 M15 K17 O17 S17 W17 M11:M12 U10 Q11:Q12 U11:U12 M10 U15 Q10 Q15 Y11:Y12 Y10 Y15" evalError="1" calculatedColumn="1"/>
    <ignoredError sqref="Z16:AA16 M16:N16 V16:W16 R16:S16" evalError="1" formula="1" formulaRange="1" calculatedColumn="1"/>
    <ignoredError sqref="Q16 U16 Y16" evalError="1" formula="1" calculatedColumn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</vt:vector>
  </TitlesOfParts>
  <Template/>
  <Manager/>
  <Company>ME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Ліпінський Савелій Вікторович</cp:lastModifiedBy>
  <dcterms:created xsi:type="dcterms:W3CDTF">2003-03-13T16:00:22Z</dcterms:created>
  <dcterms:modified xsi:type="dcterms:W3CDTF">2025-08-07T07:14:37Z</dcterms:modified>
  <cp:category/>
</cp:coreProperties>
</file>